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tage\Documents\"/>
    </mc:Choice>
  </mc:AlternateContent>
  <xr:revisionPtr revIDLastSave="0" documentId="8_{26F6CBF6-9D3C-4328-AEFB-B2355718E1E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Fortnight'!$A$1:$P$53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P32" i="25" l="1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P32" i="29" l="1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P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M31" i="29"/>
  <c r="J31" i="29"/>
  <c r="G31" i="29"/>
  <c r="P7" i="29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G7" i="29"/>
  <c r="G8" i="29"/>
  <c r="G9" i="29"/>
  <c r="G10" i="29"/>
  <c r="E10" i="29" s="1"/>
  <c r="G11" i="29"/>
  <c r="G12" i="29"/>
  <c r="G13" i="29"/>
  <c r="G14" i="29"/>
  <c r="E14" i="29" s="1"/>
  <c r="G15" i="29"/>
  <c r="G16" i="29"/>
  <c r="G17" i="29"/>
  <c r="G18" i="29"/>
  <c r="E18" i="29" s="1"/>
  <c r="G19" i="29"/>
  <c r="G20" i="29"/>
  <c r="G21" i="29"/>
  <c r="G22" i="29"/>
  <c r="E22" i="29" s="1"/>
  <c r="G23" i="29"/>
  <c r="G24" i="29"/>
  <c r="G25" i="29"/>
  <c r="G26" i="29"/>
  <c r="E26" i="29" s="1"/>
  <c r="G27" i="29"/>
  <c r="G28" i="29"/>
  <c r="E7" i="29"/>
  <c r="E8" i="29"/>
  <c r="E9" i="29"/>
  <c r="E11" i="29"/>
  <c r="E12" i="29"/>
  <c r="E13" i="29"/>
  <c r="E15" i="29"/>
  <c r="E16" i="29"/>
  <c r="E17" i="29"/>
  <c r="E19" i="29"/>
  <c r="E20" i="29"/>
  <c r="E21" i="29"/>
  <c r="E23" i="29"/>
  <c r="E24" i="29"/>
  <c r="E25" i="29"/>
  <c r="E27" i="29"/>
  <c r="E28" i="29"/>
  <c r="P6" i="29"/>
  <c r="M6" i="29"/>
  <c r="G6" i="29"/>
  <c r="J6" i="29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J6" i="28"/>
  <c r="G6" i="28"/>
  <c r="D6" i="28"/>
  <c r="L27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31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6" i="27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G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6" i="26"/>
  <c r="P31" i="26"/>
  <c r="M31" i="26"/>
  <c r="J31" i="26"/>
  <c r="G31" i="26"/>
  <c r="D31" i="26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P6" i="25"/>
  <c r="M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6" i="25"/>
  <c r="P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M31" i="25"/>
  <c r="G31" i="25"/>
  <c r="D6" i="25"/>
  <c r="D31" i="25"/>
  <c r="P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6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31" i="12"/>
  <c r="M31" i="12"/>
  <c r="J31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6" i="12"/>
  <c r="G31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6" i="12"/>
  <c r="D31" i="12"/>
  <c r="J31" i="25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J28" i="29" l="1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6" i="29"/>
  <c r="D31" i="29"/>
  <c r="W53" i="29"/>
  <c r="W52" i="29"/>
  <c r="W50" i="29"/>
  <c r="W48" i="29"/>
  <c r="W47" i="29"/>
  <c r="W46" i="29"/>
  <c r="W45" i="29"/>
  <c r="W44" i="29"/>
  <c r="W43" i="29"/>
  <c r="W41" i="29"/>
  <c r="W36" i="29"/>
  <c r="W34" i="29"/>
  <c r="W32" i="29"/>
  <c r="W53" i="27"/>
  <c r="W52" i="27"/>
  <c r="W50" i="27"/>
  <c r="W48" i="27"/>
  <c r="W47" i="27"/>
  <c r="W46" i="27"/>
  <c r="W45" i="27"/>
  <c r="W44" i="27"/>
  <c r="W43" i="27"/>
  <c r="W41" i="27"/>
  <c r="W36" i="27"/>
  <c r="W34" i="27"/>
  <c r="W32" i="27"/>
  <c r="W53" i="26"/>
  <c r="W52" i="26"/>
  <c r="W50" i="26"/>
  <c r="W48" i="26"/>
  <c r="W47" i="26"/>
  <c r="W46" i="26"/>
  <c r="W45" i="26"/>
  <c r="W44" i="26"/>
  <c r="W43" i="26"/>
  <c r="W41" i="26"/>
  <c r="W36" i="26"/>
  <c r="W34" i="26"/>
  <c r="W32" i="26"/>
  <c r="W53" i="25"/>
  <c r="W52" i="25"/>
  <c r="W50" i="25"/>
  <c r="W48" i="25"/>
  <c r="W47" i="25"/>
  <c r="W46" i="25"/>
  <c r="W45" i="25"/>
  <c r="W44" i="25"/>
  <c r="W43" i="25"/>
  <c r="W41" i="25"/>
  <c r="W36" i="25"/>
  <c r="W34" i="25"/>
  <c r="W32" i="25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6" i="28"/>
  <c r="W53" i="28"/>
  <c r="W52" i="28"/>
  <c r="W50" i="28"/>
  <c r="W48" i="28"/>
  <c r="W47" i="28"/>
  <c r="W46" i="28"/>
  <c r="W45" i="28"/>
  <c r="W44" i="28"/>
  <c r="W43" i="28"/>
  <c r="W41" i="28"/>
  <c r="W36" i="28"/>
  <c r="W34" i="28"/>
  <c r="W32" i="28"/>
  <c r="W36" i="12"/>
  <c r="V53" i="29" l="1"/>
  <c r="R53" i="29"/>
  <c r="V51" i="29"/>
  <c r="R51" i="29"/>
  <c r="S50" i="29"/>
  <c r="V49" i="29"/>
  <c r="U49" i="29"/>
  <c r="T49" i="29"/>
  <c r="S49" i="29"/>
  <c r="R49" i="29"/>
  <c r="T48" i="29"/>
  <c r="U48" i="29"/>
  <c r="S48" i="29"/>
  <c r="U47" i="29"/>
  <c r="T47" i="29"/>
  <c r="S47" i="29"/>
  <c r="R47" i="29"/>
  <c r="S46" i="29"/>
  <c r="V45" i="29"/>
  <c r="U45" i="29"/>
  <c r="T45" i="29"/>
  <c r="S45" i="29"/>
  <c r="R45" i="29"/>
  <c r="V43" i="29"/>
  <c r="R43" i="29"/>
  <c r="V41" i="29"/>
  <c r="U41" i="29"/>
  <c r="T41" i="29"/>
  <c r="S41" i="29"/>
  <c r="R41" i="29"/>
  <c r="S38" i="29"/>
  <c r="U38" i="29"/>
  <c r="V37" i="29"/>
  <c r="U37" i="29"/>
  <c r="T37" i="29"/>
  <c r="S37" i="29"/>
  <c r="R37" i="29"/>
  <c r="U36" i="29"/>
  <c r="S36" i="29"/>
  <c r="V35" i="29"/>
  <c r="O35" i="29" s="1"/>
  <c r="U35" i="29"/>
  <c r="T35" i="29"/>
  <c r="S35" i="29"/>
  <c r="V33" i="29"/>
  <c r="R33" i="29"/>
  <c r="W28" i="29"/>
  <c r="R28" i="29" s="1"/>
  <c r="U28" i="29"/>
  <c r="W27" i="29"/>
  <c r="V27" i="29" s="1"/>
  <c r="W25" i="29"/>
  <c r="R25" i="29" s="1"/>
  <c r="W24" i="29"/>
  <c r="S24" i="29" s="1"/>
  <c r="V24" i="29"/>
  <c r="R24" i="29"/>
  <c r="W23" i="29"/>
  <c r="S23" i="29" s="1"/>
  <c r="W22" i="29"/>
  <c r="W21" i="29"/>
  <c r="R21" i="29"/>
  <c r="W20" i="29"/>
  <c r="S20" i="29" s="1"/>
  <c r="T20" i="29"/>
  <c r="W17" i="29"/>
  <c r="W16" i="29"/>
  <c r="V16" i="29" s="1"/>
  <c r="U16" i="29"/>
  <c r="S16" i="29"/>
  <c r="W13" i="29"/>
  <c r="S13" i="29" s="1"/>
  <c r="W12" i="29"/>
  <c r="T12" i="29" s="1"/>
  <c r="S12" i="29"/>
  <c r="W11" i="29"/>
  <c r="U11" i="29" s="1"/>
  <c r="V11" i="29"/>
  <c r="T11" i="29"/>
  <c r="S11" i="29"/>
  <c r="R11" i="29"/>
  <c r="W10" i="29"/>
  <c r="V10" i="29" s="1"/>
  <c r="W8" i="29"/>
  <c r="K3" i="29"/>
  <c r="T53" i="28"/>
  <c r="J53" i="28" s="1"/>
  <c r="S53" i="28"/>
  <c r="G53" i="28" s="1"/>
  <c r="R53" i="28"/>
  <c r="D53" i="28" s="1"/>
  <c r="T52" i="28"/>
  <c r="J52" i="28" s="1"/>
  <c r="U52" i="28"/>
  <c r="M52" i="28" s="1"/>
  <c r="S52" i="28"/>
  <c r="G52" i="28" s="1"/>
  <c r="V51" i="28"/>
  <c r="P51" i="28" s="1"/>
  <c r="U51" i="28"/>
  <c r="M51" i="28" s="1"/>
  <c r="T51" i="28"/>
  <c r="J51" i="28" s="1"/>
  <c r="S51" i="28"/>
  <c r="G51" i="28" s="1"/>
  <c r="R51" i="28"/>
  <c r="D51" i="28" s="1"/>
  <c r="S50" i="28"/>
  <c r="U49" i="28"/>
  <c r="M49" i="28" s="1"/>
  <c r="V49" i="28"/>
  <c r="P49" i="28" s="1"/>
  <c r="T49" i="28"/>
  <c r="J49" i="28" s="1"/>
  <c r="S49" i="28"/>
  <c r="G49" i="28" s="1"/>
  <c r="R49" i="28"/>
  <c r="D49" i="28" s="1"/>
  <c r="T47" i="28"/>
  <c r="J47" i="28" s="1"/>
  <c r="V47" i="28"/>
  <c r="P47" i="28" s="1"/>
  <c r="U47" i="28"/>
  <c r="M47" i="28" s="1"/>
  <c r="S47" i="28"/>
  <c r="G47" i="28" s="1"/>
  <c r="R47" i="28"/>
  <c r="D47" i="28" s="1"/>
  <c r="V45" i="28"/>
  <c r="P45" i="28" s="1"/>
  <c r="S45" i="28"/>
  <c r="R45" i="28"/>
  <c r="D45" i="28" s="1"/>
  <c r="S44" i="28"/>
  <c r="G44" i="28" s="1"/>
  <c r="U44" i="28"/>
  <c r="M44" i="28" s="1"/>
  <c r="T43" i="28"/>
  <c r="J43" i="28" s="1"/>
  <c r="U43" i="28"/>
  <c r="M43" i="28" s="1"/>
  <c r="S43" i="28"/>
  <c r="G43" i="28" s="1"/>
  <c r="R43" i="28"/>
  <c r="D43" i="28" s="1"/>
  <c r="S42" i="28"/>
  <c r="G42" i="28" s="1"/>
  <c r="U42" i="28"/>
  <c r="M42" i="28" s="1"/>
  <c r="U41" i="28"/>
  <c r="M41" i="28" s="1"/>
  <c r="V41" i="28"/>
  <c r="P41" i="28" s="1"/>
  <c r="T41" i="28"/>
  <c r="S41" i="28"/>
  <c r="G41" i="28" s="1"/>
  <c r="R41" i="28"/>
  <c r="D41" i="28" s="1"/>
  <c r="V39" i="28"/>
  <c r="P39" i="28" s="1"/>
  <c r="U39" i="28"/>
  <c r="M39" i="28" s="1"/>
  <c r="T39" i="28"/>
  <c r="J39" i="28" s="1"/>
  <c r="S39" i="28"/>
  <c r="G39" i="28" s="1"/>
  <c r="R39" i="28"/>
  <c r="D39" i="28" s="1"/>
  <c r="K39" i="28"/>
  <c r="S36" i="28"/>
  <c r="V35" i="28"/>
  <c r="P35" i="28" s="1"/>
  <c r="U35" i="28"/>
  <c r="M35" i="28" s="1"/>
  <c r="T35" i="28"/>
  <c r="J35" i="28" s="1"/>
  <c r="S35" i="28"/>
  <c r="G35" i="28" s="1"/>
  <c r="R35" i="28"/>
  <c r="V31" i="28"/>
  <c r="P31" i="28" s="1"/>
  <c r="U31" i="28"/>
  <c r="M31" i="28" s="1"/>
  <c r="S31" i="28"/>
  <c r="G31" i="28" s="1"/>
  <c r="R31" i="28"/>
  <c r="D31" i="28" s="1"/>
  <c r="W27" i="28"/>
  <c r="S27" i="28" s="1"/>
  <c r="W26" i="28"/>
  <c r="S26" i="28" s="1"/>
  <c r="W24" i="28"/>
  <c r="R24" i="28" s="1"/>
  <c r="V24" i="28"/>
  <c r="W22" i="28"/>
  <c r="R22" i="28" s="1"/>
  <c r="W20" i="28"/>
  <c r="U20" i="28" s="1"/>
  <c r="L20" i="28" s="1"/>
  <c r="T20" i="28"/>
  <c r="H20" i="28" s="1"/>
  <c r="R20" i="28"/>
  <c r="W19" i="28"/>
  <c r="R19" i="28" s="1"/>
  <c r="W18" i="28"/>
  <c r="S18" i="28" s="1"/>
  <c r="R18" i="28"/>
  <c r="W17" i="28"/>
  <c r="S17" i="28"/>
  <c r="W16" i="28"/>
  <c r="T16" i="28" s="1"/>
  <c r="V16" i="28"/>
  <c r="U16" i="28"/>
  <c r="S16" i="28"/>
  <c r="R16" i="28"/>
  <c r="W15" i="28"/>
  <c r="W14" i="28"/>
  <c r="S14" i="28" s="1"/>
  <c r="T14" i="28"/>
  <c r="W13" i="28"/>
  <c r="T13" i="28" s="1"/>
  <c r="I13" i="28" s="1"/>
  <c r="U13" i="28"/>
  <c r="L13" i="28" s="1"/>
  <c r="W11" i="28"/>
  <c r="V11" i="28" s="1"/>
  <c r="W10" i="28"/>
  <c r="T10" i="28" s="1"/>
  <c r="U10" i="28"/>
  <c r="K3" i="28"/>
  <c r="H52" i="28" s="1"/>
  <c r="V53" i="27"/>
  <c r="T53" i="27"/>
  <c r="S53" i="27"/>
  <c r="U51" i="27"/>
  <c r="T51" i="27"/>
  <c r="S51" i="27"/>
  <c r="V49" i="27"/>
  <c r="T49" i="27"/>
  <c r="S49" i="27"/>
  <c r="V48" i="27"/>
  <c r="U48" i="27"/>
  <c r="T48" i="27"/>
  <c r="S48" i="27"/>
  <c r="U47" i="27"/>
  <c r="V47" i="27"/>
  <c r="T47" i="27"/>
  <c r="S47" i="27"/>
  <c r="R47" i="27"/>
  <c r="T45" i="27"/>
  <c r="S45" i="27"/>
  <c r="U44" i="27"/>
  <c r="S44" i="27"/>
  <c r="V43" i="27"/>
  <c r="U43" i="27"/>
  <c r="T43" i="27"/>
  <c r="S43" i="27"/>
  <c r="R43" i="27"/>
  <c r="V42" i="27"/>
  <c r="R42" i="27"/>
  <c r="W15" i="27"/>
  <c r="S15" i="27" s="1"/>
  <c r="V39" i="27"/>
  <c r="U39" i="27"/>
  <c r="T39" i="27"/>
  <c r="S39" i="27"/>
  <c r="S38" i="27"/>
  <c r="S37" i="27"/>
  <c r="S36" i="27"/>
  <c r="V35" i="27"/>
  <c r="U35" i="27"/>
  <c r="L35" i="27" s="1"/>
  <c r="T35" i="27"/>
  <c r="S35" i="27"/>
  <c r="V34" i="27"/>
  <c r="U34" i="27"/>
  <c r="T34" i="27"/>
  <c r="S34" i="27"/>
  <c r="R34" i="27"/>
  <c r="R33" i="27"/>
  <c r="T32" i="27"/>
  <c r="V31" i="27"/>
  <c r="U31" i="27"/>
  <c r="T31" i="27"/>
  <c r="S31" i="27"/>
  <c r="L31" i="27"/>
  <c r="W28" i="27"/>
  <c r="V28" i="27" s="1"/>
  <c r="W26" i="27"/>
  <c r="T26" i="27" s="1"/>
  <c r="W24" i="27"/>
  <c r="R24" i="27"/>
  <c r="W23" i="27"/>
  <c r="W22" i="27"/>
  <c r="V22" i="27" s="1"/>
  <c r="T22" i="27"/>
  <c r="S22" i="27"/>
  <c r="W20" i="27"/>
  <c r="R20" i="27" s="1"/>
  <c r="W19" i="27"/>
  <c r="T19" i="27" s="1"/>
  <c r="W18" i="27"/>
  <c r="U18" i="27" s="1"/>
  <c r="W17" i="27"/>
  <c r="V17" i="27" s="1"/>
  <c r="T15" i="27"/>
  <c r="H15" i="27" s="1"/>
  <c r="W14" i="27"/>
  <c r="U14" i="27"/>
  <c r="T14" i="27"/>
  <c r="I14" i="27" s="1"/>
  <c r="S14" i="27"/>
  <c r="E14" i="27" s="1"/>
  <c r="W13" i="27"/>
  <c r="S13" i="27" s="1"/>
  <c r="W12" i="27"/>
  <c r="V12" i="27" s="1"/>
  <c r="W11" i="27"/>
  <c r="T11" i="27" s="1"/>
  <c r="W10" i="27"/>
  <c r="V10" i="27" s="1"/>
  <c r="O10" i="27" s="1"/>
  <c r="W9" i="27"/>
  <c r="W7" i="27"/>
  <c r="S7" i="27" s="1"/>
  <c r="F7" i="27" s="1"/>
  <c r="W6" i="27"/>
  <c r="V6" i="27" s="1"/>
  <c r="K3" i="27"/>
  <c r="U53" i="26"/>
  <c r="S53" i="26"/>
  <c r="R53" i="26"/>
  <c r="U51" i="26"/>
  <c r="U50" i="26"/>
  <c r="R50" i="26"/>
  <c r="U49" i="26"/>
  <c r="S49" i="26"/>
  <c r="R49" i="26"/>
  <c r="R48" i="26"/>
  <c r="V46" i="26"/>
  <c r="O46" i="26" s="1"/>
  <c r="U46" i="26"/>
  <c r="T46" i="26"/>
  <c r="S46" i="26"/>
  <c r="R46" i="26"/>
  <c r="T45" i="26"/>
  <c r="U45" i="26"/>
  <c r="S45" i="26"/>
  <c r="R45" i="26"/>
  <c r="U44" i="26"/>
  <c r="V44" i="26"/>
  <c r="T44" i="26"/>
  <c r="S44" i="26"/>
  <c r="R44" i="26"/>
  <c r="U43" i="26"/>
  <c r="T43" i="26"/>
  <c r="S43" i="26"/>
  <c r="V42" i="26"/>
  <c r="U42" i="26"/>
  <c r="T42" i="26"/>
  <c r="S42" i="26"/>
  <c r="R42" i="26"/>
  <c r="V41" i="26"/>
  <c r="V40" i="26"/>
  <c r="N40" i="26"/>
  <c r="U39" i="26"/>
  <c r="V38" i="26"/>
  <c r="U38" i="26"/>
  <c r="T38" i="26"/>
  <c r="S38" i="26"/>
  <c r="R38" i="26"/>
  <c r="C38" i="26" s="1"/>
  <c r="L38" i="26"/>
  <c r="V37" i="26"/>
  <c r="R37" i="26"/>
  <c r="C37" i="26" s="1"/>
  <c r="V36" i="26"/>
  <c r="R36" i="26"/>
  <c r="C36" i="26" s="1"/>
  <c r="U35" i="26"/>
  <c r="T35" i="26"/>
  <c r="V34" i="26"/>
  <c r="T34" i="26"/>
  <c r="S34" i="26"/>
  <c r="E34" i="26"/>
  <c r="W28" i="26"/>
  <c r="V28" i="26" s="1"/>
  <c r="T28" i="26"/>
  <c r="W27" i="26"/>
  <c r="S27" i="26" s="1"/>
  <c r="W26" i="26"/>
  <c r="S26" i="26" s="1"/>
  <c r="W24" i="26"/>
  <c r="R24" i="26"/>
  <c r="W21" i="26"/>
  <c r="T21" i="26" s="1"/>
  <c r="V21" i="26"/>
  <c r="S21" i="26"/>
  <c r="E21" i="26" s="1"/>
  <c r="R21" i="26"/>
  <c r="W20" i="26"/>
  <c r="V20" i="26" s="1"/>
  <c r="O20" i="26" s="1"/>
  <c r="W19" i="26"/>
  <c r="U19" i="26" s="1"/>
  <c r="W18" i="26"/>
  <c r="V18" i="26" s="1"/>
  <c r="S18" i="26"/>
  <c r="W17" i="26"/>
  <c r="S17" i="26" s="1"/>
  <c r="W16" i="26"/>
  <c r="W15" i="26"/>
  <c r="W13" i="26"/>
  <c r="V13" i="26"/>
  <c r="W12" i="26"/>
  <c r="U12" i="26" s="1"/>
  <c r="W11" i="26"/>
  <c r="U11" i="26" s="1"/>
  <c r="L11" i="26" s="1"/>
  <c r="W10" i="26"/>
  <c r="S10" i="26"/>
  <c r="F10" i="26" s="1"/>
  <c r="W9" i="26"/>
  <c r="T9" i="26" s="1"/>
  <c r="I9" i="26"/>
  <c r="W8" i="26"/>
  <c r="U8" i="26" s="1"/>
  <c r="W7" i="26"/>
  <c r="U7" i="26" s="1"/>
  <c r="K7" i="26" s="1"/>
  <c r="K3" i="26"/>
  <c r="I42" i="26" s="1"/>
  <c r="V53" i="25"/>
  <c r="U53" i="25"/>
  <c r="T53" i="25"/>
  <c r="S53" i="25"/>
  <c r="V52" i="25"/>
  <c r="U52" i="25"/>
  <c r="T52" i="25"/>
  <c r="S52" i="25"/>
  <c r="R52" i="25"/>
  <c r="V49" i="25"/>
  <c r="T49" i="25"/>
  <c r="S49" i="25"/>
  <c r="V48" i="25"/>
  <c r="U48" i="25"/>
  <c r="T48" i="25"/>
  <c r="S48" i="25"/>
  <c r="R48" i="25"/>
  <c r="V45" i="25"/>
  <c r="T45" i="25"/>
  <c r="S45" i="25"/>
  <c r="V44" i="25"/>
  <c r="U44" i="25"/>
  <c r="T44" i="25"/>
  <c r="S44" i="25"/>
  <c r="R44" i="25"/>
  <c r="T42" i="25"/>
  <c r="V41" i="25"/>
  <c r="S41" i="25"/>
  <c r="V40" i="25"/>
  <c r="U40" i="25"/>
  <c r="T40" i="25"/>
  <c r="S40" i="25"/>
  <c r="R40" i="25"/>
  <c r="W13" i="25"/>
  <c r="T37" i="25"/>
  <c r="V36" i="25"/>
  <c r="T36" i="25"/>
  <c r="S36" i="25"/>
  <c r="V35" i="25"/>
  <c r="U35" i="25"/>
  <c r="T35" i="25"/>
  <c r="S35" i="25"/>
  <c r="R35" i="25"/>
  <c r="V33" i="25"/>
  <c r="S33" i="25"/>
  <c r="U32" i="25"/>
  <c r="S32" i="25"/>
  <c r="V31" i="25"/>
  <c r="T31" i="25"/>
  <c r="S31" i="25"/>
  <c r="W28" i="25"/>
  <c r="W27" i="25"/>
  <c r="W24" i="25"/>
  <c r="V24" i="25" s="1"/>
  <c r="W23" i="25"/>
  <c r="V23" i="25" s="1"/>
  <c r="U23" i="25"/>
  <c r="T23" i="25"/>
  <c r="S23" i="25"/>
  <c r="W20" i="25"/>
  <c r="U20" i="25" s="1"/>
  <c r="L20" i="25" s="1"/>
  <c r="T20" i="25"/>
  <c r="I20" i="25" s="1"/>
  <c r="W19" i="25"/>
  <c r="V19" i="25" s="1"/>
  <c r="U19" i="25"/>
  <c r="K19" i="25" s="1"/>
  <c r="S19" i="25"/>
  <c r="W17" i="25"/>
  <c r="U17" i="25" s="1"/>
  <c r="V17" i="25"/>
  <c r="O17" i="25" s="1"/>
  <c r="R17" i="25"/>
  <c r="W15" i="25"/>
  <c r="V15" i="25" s="1"/>
  <c r="S15" i="25"/>
  <c r="W14" i="25"/>
  <c r="W11" i="25"/>
  <c r="S11" i="25"/>
  <c r="W10" i="25"/>
  <c r="T10" i="25" s="1"/>
  <c r="H10" i="25" s="1"/>
  <c r="V10" i="25"/>
  <c r="U10" i="25"/>
  <c r="R10" i="25"/>
  <c r="W6" i="25"/>
  <c r="R6" i="25" s="1"/>
  <c r="K3" i="25"/>
  <c r="T16" i="29" l="1"/>
  <c r="S27" i="29"/>
  <c r="V28" i="29"/>
  <c r="O41" i="29"/>
  <c r="K35" i="29"/>
  <c r="R11" i="27"/>
  <c r="R12" i="27"/>
  <c r="U22" i="27"/>
  <c r="L22" i="27" s="1"/>
  <c r="S28" i="27"/>
  <c r="S11" i="27"/>
  <c r="F11" i="27" s="1"/>
  <c r="T28" i="27"/>
  <c r="R6" i="27"/>
  <c r="B6" i="27" s="1"/>
  <c r="C6" i="27" s="1"/>
  <c r="U11" i="27"/>
  <c r="L11" i="27" s="1"/>
  <c r="T13" i="27"/>
  <c r="R17" i="27"/>
  <c r="U28" i="27"/>
  <c r="T18" i="26"/>
  <c r="U21" i="26"/>
  <c r="S28" i="26"/>
  <c r="U18" i="26"/>
  <c r="L18" i="26" s="1"/>
  <c r="R18" i="26"/>
  <c r="T15" i="25"/>
  <c r="T19" i="25"/>
  <c r="J41" i="28"/>
  <c r="I41" i="28" s="1"/>
  <c r="G45" i="28"/>
  <c r="F45" i="28" s="1"/>
  <c r="G50" i="28"/>
  <c r="F50" i="28" s="1"/>
  <c r="G36" i="28"/>
  <c r="F36" i="28" s="1"/>
  <c r="S13" i="28"/>
  <c r="S19" i="28"/>
  <c r="F19" i="28" s="1"/>
  <c r="S20" i="28"/>
  <c r="V22" i="28"/>
  <c r="O22" i="28" s="1"/>
  <c r="D35" i="28"/>
  <c r="C35" i="28" s="1"/>
  <c r="F23" i="29"/>
  <c r="I47" i="29"/>
  <c r="F47" i="29"/>
  <c r="U51" i="25"/>
  <c r="V51" i="25"/>
  <c r="O51" i="25" s="1"/>
  <c r="S51" i="25"/>
  <c r="E51" i="25" s="1"/>
  <c r="R51" i="25"/>
  <c r="C51" i="25" s="1"/>
  <c r="W26" i="25"/>
  <c r="V10" i="26"/>
  <c r="N10" i="26" s="1"/>
  <c r="R10" i="26"/>
  <c r="U10" i="26"/>
  <c r="T10" i="26"/>
  <c r="H10" i="26" s="1"/>
  <c r="N12" i="27"/>
  <c r="O12" i="27"/>
  <c r="U47" i="25"/>
  <c r="V47" i="25"/>
  <c r="S47" i="25"/>
  <c r="F47" i="25" s="1"/>
  <c r="R47" i="25"/>
  <c r="C47" i="25" s="1"/>
  <c r="W22" i="25"/>
  <c r="K18" i="27"/>
  <c r="L18" i="27"/>
  <c r="V11" i="25"/>
  <c r="O11" i="25" s="1"/>
  <c r="R11" i="25"/>
  <c r="B11" i="25" s="1"/>
  <c r="C11" i="25" s="1"/>
  <c r="U11" i="25"/>
  <c r="T11" i="25"/>
  <c r="H11" i="25" s="1"/>
  <c r="V34" i="25"/>
  <c r="O34" i="25" s="1"/>
  <c r="S34" i="25"/>
  <c r="S43" i="25"/>
  <c r="R43" i="25"/>
  <c r="B43" i="25" s="1"/>
  <c r="W18" i="25"/>
  <c r="E10" i="26"/>
  <c r="O6" i="27"/>
  <c r="N6" i="27"/>
  <c r="V8" i="29"/>
  <c r="T8" i="29"/>
  <c r="U8" i="29"/>
  <c r="S8" i="29"/>
  <c r="T34" i="29"/>
  <c r="V34" i="29"/>
  <c r="U34" i="29"/>
  <c r="S34" i="29"/>
  <c r="R34" i="29"/>
  <c r="W9" i="29"/>
  <c r="V9" i="29" s="1"/>
  <c r="U39" i="29"/>
  <c r="L39" i="29" s="1"/>
  <c r="V39" i="29"/>
  <c r="T39" i="29"/>
  <c r="S39" i="29"/>
  <c r="R39" i="29"/>
  <c r="B39" i="29" s="1"/>
  <c r="W14" i="29"/>
  <c r="W12" i="25"/>
  <c r="R12" i="25" s="1"/>
  <c r="U15" i="25"/>
  <c r="L15" i="25" s="1"/>
  <c r="W16" i="25"/>
  <c r="U16" i="25" s="1"/>
  <c r="R19" i="25"/>
  <c r="R23" i="25"/>
  <c r="U31" i="25"/>
  <c r="K31" i="25" s="1"/>
  <c r="U36" i="25"/>
  <c r="S37" i="25"/>
  <c r="E37" i="25" s="1"/>
  <c r="T41" i="25"/>
  <c r="H41" i="25" s="1"/>
  <c r="U45" i="25"/>
  <c r="K45" i="25" s="1"/>
  <c r="U49" i="25"/>
  <c r="R9" i="26"/>
  <c r="T11" i="26"/>
  <c r="I11" i="26" s="1"/>
  <c r="T12" i="26"/>
  <c r="I12" i="26" s="1"/>
  <c r="R20" i="26"/>
  <c r="F21" i="26"/>
  <c r="U28" i="26"/>
  <c r="L28" i="26" s="1"/>
  <c r="U34" i="26"/>
  <c r="L34" i="26" s="1"/>
  <c r="S36" i="26"/>
  <c r="E36" i="26" s="1"/>
  <c r="S37" i="26"/>
  <c r="V45" i="26"/>
  <c r="O45" i="26" s="1"/>
  <c r="T49" i="26"/>
  <c r="I49" i="26" s="1"/>
  <c r="V49" i="26"/>
  <c r="O49" i="26" s="1"/>
  <c r="S50" i="26"/>
  <c r="F14" i="27"/>
  <c r="H11" i="27"/>
  <c r="R7" i="27"/>
  <c r="B7" i="27" s="1"/>
  <c r="C7" i="27" s="1"/>
  <c r="T9" i="27"/>
  <c r="H9" i="27" s="1"/>
  <c r="S9" i="27"/>
  <c r="E9" i="27" s="1"/>
  <c r="S12" i="27"/>
  <c r="I15" i="27"/>
  <c r="S17" i="27"/>
  <c r="O22" i="27"/>
  <c r="K22" i="27"/>
  <c r="H34" i="27"/>
  <c r="R37" i="27"/>
  <c r="B37" i="27" s="1"/>
  <c r="V15" i="28"/>
  <c r="S15" i="28"/>
  <c r="F15" i="28" s="1"/>
  <c r="K31" i="28"/>
  <c r="L31" i="28"/>
  <c r="U21" i="29"/>
  <c r="V21" i="29"/>
  <c r="T21" i="29"/>
  <c r="S21" i="29"/>
  <c r="V41" i="27"/>
  <c r="N41" i="27" s="1"/>
  <c r="W16" i="27"/>
  <c r="R16" i="27" s="1"/>
  <c r="B16" i="27" s="1"/>
  <c r="R41" i="27"/>
  <c r="S46" i="27"/>
  <c r="W21" i="27"/>
  <c r="U37" i="28"/>
  <c r="M37" i="28" s="1"/>
  <c r="V37" i="28"/>
  <c r="P37" i="28" s="1"/>
  <c r="O37" i="28" s="1"/>
  <c r="T37" i="28"/>
  <c r="S37" i="28"/>
  <c r="W12" i="28"/>
  <c r="R37" i="28"/>
  <c r="S10" i="25"/>
  <c r="F10" i="25" s="1"/>
  <c r="R15" i="25"/>
  <c r="B15" i="25" s="1"/>
  <c r="C15" i="25" s="1"/>
  <c r="R31" i="25"/>
  <c r="R36" i="25"/>
  <c r="U41" i="25"/>
  <c r="L41" i="25" s="1"/>
  <c r="V8" i="26"/>
  <c r="N8" i="26" s="1"/>
  <c r="V9" i="26"/>
  <c r="V12" i="26"/>
  <c r="W25" i="26"/>
  <c r="R28" i="26"/>
  <c r="R34" i="26"/>
  <c r="T50" i="26"/>
  <c r="H50" i="26" s="1"/>
  <c r="U6" i="27"/>
  <c r="L6" i="27" s="1"/>
  <c r="T6" i="27"/>
  <c r="S6" i="27"/>
  <c r="F6" i="27" s="1"/>
  <c r="H26" i="27"/>
  <c r="I26" i="27"/>
  <c r="O35" i="27"/>
  <c r="K35" i="27"/>
  <c r="E37" i="27"/>
  <c r="U40" i="27"/>
  <c r="L40" i="27" s="1"/>
  <c r="V52" i="27"/>
  <c r="N52" i="27" s="1"/>
  <c r="S52" i="27"/>
  <c r="F52" i="27" s="1"/>
  <c r="U52" i="27"/>
  <c r="T52" i="27"/>
  <c r="W27" i="27"/>
  <c r="E18" i="28"/>
  <c r="F18" i="28"/>
  <c r="T34" i="28"/>
  <c r="J34" i="28" s="1"/>
  <c r="U34" i="28"/>
  <c r="M34" i="28" s="1"/>
  <c r="W9" i="28"/>
  <c r="V34" i="28"/>
  <c r="P34" i="28" s="1"/>
  <c r="O34" i="28" s="1"/>
  <c r="S34" i="28"/>
  <c r="R34" i="28"/>
  <c r="D34" i="28" s="1"/>
  <c r="T48" i="28"/>
  <c r="J48" i="28" s="1"/>
  <c r="S48" i="28"/>
  <c r="G48" i="28" s="1"/>
  <c r="U48" i="28"/>
  <c r="W23" i="28"/>
  <c r="T25" i="29"/>
  <c r="V25" i="29"/>
  <c r="O25" i="29" s="1"/>
  <c r="U25" i="29"/>
  <c r="S25" i="29"/>
  <c r="W23" i="26"/>
  <c r="T23" i="26" s="1"/>
  <c r="H23" i="26" s="1"/>
  <c r="V48" i="26"/>
  <c r="O48" i="26" s="1"/>
  <c r="V50" i="26"/>
  <c r="N50" i="26" s="1"/>
  <c r="V51" i="26"/>
  <c r="T51" i="26"/>
  <c r="H51" i="26" s="1"/>
  <c r="S51" i="26"/>
  <c r="F51" i="26" s="1"/>
  <c r="T7" i="27"/>
  <c r="V7" i="27"/>
  <c r="U7" i="27"/>
  <c r="K7" i="27" s="1"/>
  <c r="U12" i="27"/>
  <c r="L12" i="27" s="1"/>
  <c r="T12" i="27"/>
  <c r="U17" i="27"/>
  <c r="T17" i="27"/>
  <c r="H17" i="27" s="1"/>
  <c r="V18" i="27"/>
  <c r="O18" i="27" s="1"/>
  <c r="T18" i="27"/>
  <c r="I18" i="27" s="1"/>
  <c r="S18" i="27"/>
  <c r="U15" i="27"/>
  <c r="R15" i="27"/>
  <c r="B15" i="27" s="1"/>
  <c r="C15" i="27" s="1"/>
  <c r="V15" i="27"/>
  <c r="O53" i="27"/>
  <c r="K10" i="28"/>
  <c r="L10" i="28"/>
  <c r="F16" i="28"/>
  <c r="E16" i="28"/>
  <c r="V31" i="29"/>
  <c r="N31" i="29" s="1"/>
  <c r="R31" i="29"/>
  <c r="W6" i="29"/>
  <c r="U31" i="29"/>
  <c r="T31" i="29"/>
  <c r="S31" i="29"/>
  <c r="K13" i="28"/>
  <c r="B18" i="28"/>
  <c r="C18" i="28" s="1"/>
  <c r="E19" i="28"/>
  <c r="I20" i="28"/>
  <c r="U53" i="28"/>
  <c r="M53" i="28" s="1"/>
  <c r="V53" i="28"/>
  <c r="P53" i="28" s="1"/>
  <c r="W28" i="28"/>
  <c r="S28" i="28" s="1"/>
  <c r="E28" i="28" s="1"/>
  <c r="V12" i="29"/>
  <c r="U12" i="29"/>
  <c r="L16" i="29"/>
  <c r="K16" i="29"/>
  <c r="V20" i="29"/>
  <c r="U20" i="29"/>
  <c r="K20" i="29" s="1"/>
  <c r="T24" i="29"/>
  <c r="U24" i="29"/>
  <c r="K24" i="29" s="1"/>
  <c r="R27" i="29"/>
  <c r="T28" i="29"/>
  <c r="S28" i="29"/>
  <c r="U51" i="29"/>
  <c r="K51" i="29" s="1"/>
  <c r="T51" i="29"/>
  <c r="S51" i="29"/>
  <c r="E51" i="29" s="1"/>
  <c r="W26" i="29"/>
  <c r="S53" i="29"/>
  <c r="V53" i="26"/>
  <c r="N53" i="26" s="1"/>
  <c r="V11" i="27"/>
  <c r="R28" i="27"/>
  <c r="R38" i="27"/>
  <c r="C38" i="27" s="1"/>
  <c r="R39" i="27"/>
  <c r="B39" i="27" s="1"/>
  <c r="T44" i="27"/>
  <c r="S11" i="28"/>
  <c r="F11" i="28" s="1"/>
  <c r="V13" i="28"/>
  <c r="R13" i="28"/>
  <c r="B13" i="28" s="1"/>
  <c r="H16" i="28"/>
  <c r="V20" i="28"/>
  <c r="V43" i="28"/>
  <c r="U43" i="29"/>
  <c r="L43" i="29" s="1"/>
  <c r="T43" i="29"/>
  <c r="S43" i="29"/>
  <c r="F43" i="29" s="1"/>
  <c r="W18" i="29"/>
  <c r="T52" i="29"/>
  <c r="I52" i="29" s="1"/>
  <c r="U52" i="29"/>
  <c r="K52" i="29" s="1"/>
  <c r="S52" i="29"/>
  <c r="F52" i="29" s="1"/>
  <c r="I11" i="27"/>
  <c r="V51" i="27"/>
  <c r="R51" i="27"/>
  <c r="S10" i="28"/>
  <c r="E10" i="28" s="1"/>
  <c r="O11" i="28"/>
  <c r="E14" i="28"/>
  <c r="B19" i="28"/>
  <c r="B20" i="28"/>
  <c r="C20" i="28" s="1"/>
  <c r="K20" i="28"/>
  <c r="C31" i="28"/>
  <c r="T31" i="28"/>
  <c r="W6" i="28"/>
  <c r="V6" i="28" s="1"/>
  <c r="L35" i="28"/>
  <c r="I39" i="28"/>
  <c r="U45" i="28"/>
  <c r="T45" i="28"/>
  <c r="I51" i="28"/>
  <c r="H51" i="28"/>
  <c r="U10" i="29"/>
  <c r="R10" i="29"/>
  <c r="V23" i="29"/>
  <c r="O23" i="29" s="1"/>
  <c r="R23" i="29"/>
  <c r="B23" i="29" s="1"/>
  <c r="C23" i="29" s="1"/>
  <c r="U53" i="29"/>
  <c r="T53" i="29"/>
  <c r="I16" i="28"/>
  <c r="F11" i="29"/>
  <c r="S33" i="29"/>
  <c r="R35" i="29"/>
  <c r="V47" i="29"/>
  <c r="O47" i="29" s="1"/>
  <c r="V17" i="29"/>
  <c r="R17" i="29"/>
  <c r="U17" i="29"/>
  <c r="T17" i="29"/>
  <c r="V26" i="29"/>
  <c r="R26" i="29"/>
  <c r="U26" i="29"/>
  <c r="T26" i="29"/>
  <c r="S26" i="29"/>
  <c r="V42" i="29"/>
  <c r="R42" i="29"/>
  <c r="T42" i="29"/>
  <c r="S42" i="29"/>
  <c r="U42" i="29"/>
  <c r="B28" i="29"/>
  <c r="C28" i="29" s="1"/>
  <c r="H39" i="29"/>
  <c r="I39" i="29"/>
  <c r="E47" i="29"/>
  <c r="H52" i="29"/>
  <c r="O45" i="29"/>
  <c r="E45" i="29"/>
  <c r="O43" i="29"/>
  <c r="H35" i="29"/>
  <c r="H31" i="29"/>
  <c r="O53" i="29"/>
  <c r="H48" i="29"/>
  <c r="L36" i="29"/>
  <c r="K49" i="29"/>
  <c r="C45" i="29"/>
  <c r="I43" i="29"/>
  <c r="I41" i="29"/>
  <c r="C53" i="29"/>
  <c r="E37" i="29"/>
  <c r="L35" i="29"/>
  <c r="F8" i="29"/>
  <c r="L11" i="29"/>
  <c r="I11" i="29"/>
  <c r="O16" i="29"/>
  <c r="N16" i="29"/>
  <c r="L20" i="29"/>
  <c r="B24" i="29"/>
  <c r="C24" i="29" s="1"/>
  <c r="L28" i="29"/>
  <c r="F28" i="29"/>
  <c r="O37" i="29"/>
  <c r="O39" i="29"/>
  <c r="B43" i="29"/>
  <c r="C43" i="29"/>
  <c r="K45" i="29"/>
  <c r="I45" i="29"/>
  <c r="H45" i="29"/>
  <c r="B49" i="29"/>
  <c r="C49" i="29"/>
  <c r="N49" i="29"/>
  <c r="O49" i="29"/>
  <c r="B10" i="29"/>
  <c r="C10" i="29" s="1"/>
  <c r="F16" i="29"/>
  <c r="O27" i="29"/>
  <c r="N27" i="29"/>
  <c r="E50" i="29"/>
  <c r="F50" i="29"/>
  <c r="N10" i="29"/>
  <c r="O10" i="29"/>
  <c r="F20" i="29"/>
  <c r="N21" i="29"/>
  <c r="O21" i="29"/>
  <c r="V22" i="29"/>
  <c r="R22" i="29"/>
  <c r="U22" i="29"/>
  <c r="T22" i="29"/>
  <c r="S22" i="29"/>
  <c r="C33" i="29"/>
  <c r="B33" i="29"/>
  <c r="F34" i="29"/>
  <c r="E34" i="29"/>
  <c r="T40" i="29"/>
  <c r="V40" i="29"/>
  <c r="R40" i="29"/>
  <c r="S40" i="29"/>
  <c r="U40" i="29"/>
  <c r="W15" i="29"/>
  <c r="B11" i="29"/>
  <c r="C11" i="29" s="1"/>
  <c r="O11" i="29"/>
  <c r="N11" i="29"/>
  <c r="K11" i="29"/>
  <c r="F12" i="29"/>
  <c r="F13" i="29"/>
  <c r="V13" i="29"/>
  <c r="R13" i="29"/>
  <c r="U13" i="29"/>
  <c r="T13" i="29"/>
  <c r="S17" i="29"/>
  <c r="L24" i="29"/>
  <c r="F24" i="29"/>
  <c r="F27" i="29"/>
  <c r="V32" i="29"/>
  <c r="R32" i="29"/>
  <c r="U32" i="29"/>
  <c r="T32" i="29"/>
  <c r="S32" i="29"/>
  <c r="W7" i="29"/>
  <c r="O33" i="29"/>
  <c r="N33" i="29"/>
  <c r="K38" i="29"/>
  <c r="L38" i="29"/>
  <c r="F41" i="29"/>
  <c r="E41" i="29"/>
  <c r="B41" i="29"/>
  <c r="C41" i="29"/>
  <c r="T44" i="29"/>
  <c r="V44" i="29"/>
  <c r="R44" i="29"/>
  <c r="U44" i="29"/>
  <c r="S44" i="29"/>
  <c r="F49" i="29"/>
  <c r="E49" i="29"/>
  <c r="R8" i="29"/>
  <c r="T10" i="29"/>
  <c r="R12" i="29"/>
  <c r="T14" i="29"/>
  <c r="R16" i="29"/>
  <c r="W19" i="29"/>
  <c r="R20" i="29"/>
  <c r="O24" i="29"/>
  <c r="N24" i="29"/>
  <c r="O28" i="29"/>
  <c r="N28" i="29"/>
  <c r="I31" i="29"/>
  <c r="F35" i="29"/>
  <c r="E35" i="29"/>
  <c r="I35" i="29"/>
  <c r="E36" i="29"/>
  <c r="F36" i="29"/>
  <c r="F37" i="29"/>
  <c r="E46" i="29"/>
  <c r="F46" i="29"/>
  <c r="F48" i="29"/>
  <c r="E48" i="29"/>
  <c r="F51" i="29"/>
  <c r="E52" i="29"/>
  <c r="B53" i="29"/>
  <c r="S10" i="29"/>
  <c r="S14" i="29"/>
  <c r="B21" i="29"/>
  <c r="C21" i="29" s="1"/>
  <c r="B25" i="29"/>
  <c r="C25" i="29" s="1"/>
  <c r="K28" i="29"/>
  <c r="N39" i="29"/>
  <c r="N41" i="29"/>
  <c r="E43" i="29"/>
  <c r="L45" i="29"/>
  <c r="H47" i="29"/>
  <c r="U23" i="29"/>
  <c r="T23" i="29"/>
  <c r="U27" i="29"/>
  <c r="T27" i="29"/>
  <c r="U33" i="29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L51" i="29"/>
  <c r="T36" i="29"/>
  <c r="V36" i="29"/>
  <c r="R36" i="29"/>
  <c r="B37" i="29"/>
  <c r="N37" i="29"/>
  <c r="V38" i="29"/>
  <c r="R38" i="29"/>
  <c r="T38" i="29"/>
  <c r="V46" i="29"/>
  <c r="R46" i="29"/>
  <c r="U46" i="29"/>
  <c r="T46" i="29"/>
  <c r="L47" i="29"/>
  <c r="K47" i="29"/>
  <c r="I48" i="29"/>
  <c r="L49" i="29"/>
  <c r="I49" i="29"/>
  <c r="H49" i="29"/>
  <c r="N53" i="29"/>
  <c r="C37" i="29"/>
  <c r="L41" i="29"/>
  <c r="H41" i="29"/>
  <c r="H43" i="29"/>
  <c r="F45" i="29"/>
  <c r="B45" i="29"/>
  <c r="N45" i="29"/>
  <c r="C47" i="29"/>
  <c r="B47" i="29"/>
  <c r="V50" i="29"/>
  <c r="R50" i="29"/>
  <c r="U50" i="29"/>
  <c r="T50" i="29"/>
  <c r="O51" i="29"/>
  <c r="N51" i="29"/>
  <c r="R48" i="29"/>
  <c r="V48" i="29"/>
  <c r="R52" i="29"/>
  <c r="V52" i="29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N20" i="28"/>
  <c r="O20" i="28"/>
  <c r="V26" i="28"/>
  <c r="R26" i="28"/>
  <c r="U26" i="28"/>
  <c r="T26" i="28"/>
  <c r="U27" i="28"/>
  <c r="V27" i="28"/>
  <c r="T27" i="28"/>
  <c r="R27" i="28"/>
  <c r="U28" i="28"/>
  <c r="R28" i="28"/>
  <c r="V23" i="28"/>
  <c r="E44" i="28"/>
  <c r="F44" i="28"/>
  <c r="E11" i="28"/>
  <c r="F17" i="28"/>
  <c r="E17" i="28"/>
  <c r="C19" i="28"/>
  <c r="B22" i="28"/>
  <c r="C22" i="28" s="1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R6" i="28"/>
  <c r="W7" i="28"/>
  <c r="W8" i="28"/>
  <c r="N11" i="28"/>
  <c r="U11" i="28"/>
  <c r="T11" i="28"/>
  <c r="H13" i="28"/>
  <c r="U15" i="28"/>
  <c r="T15" i="28"/>
  <c r="F10" i="28"/>
  <c r="V10" i="28"/>
  <c r="R10" i="28"/>
  <c r="R11" i="28"/>
  <c r="F14" i="28"/>
  <c r="V14" i="28"/>
  <c r="R14" i="28"/>
  <c r="U14" i="28"/>
  <c r="R15" i="28"/>
  <c r="V17" i="28"/>
  <c r="R17" i="28"/>
  <c r="U17" i="28"/>
  <c r="T17" i="28"/>
  <c r="U18" i="28"/>
  <c r="V18" i="28"/>
  <c r="T18" i="28"/>
  <c r="T19" i="28"/>
  <c r="V19" i="28"/>
  <c r="U19" i="28"/>
  <c r="W21" i="28"/>
  <c r="U22" i="28"/>
  <c r="T22" i="28"/>
  <c r="S22" i="28"/>
  <c r="K35" i="28"/>
  <c r="S46" i="28"/>
  <c r="G46" i="28" s="1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H48" i="28"/>
  <c r="F49" i="28"/>
  <c r="E49" i="28"/>
  <c r="I49" i="28"/>
  <c r="H49" i="28"/>
  <c r="L51" i="28"/>
  <c r="K51" i="28"/>
  <c r="F53" i="28"/>
  <c r="E53" i="28"/>
  <c r="T24" i="28"/>
  <c r="U24" i="28"/>
  <c r="S24" i="28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K53" i="28"/>
  <c r="C43" i="28"/>
  <c r="C41" i="28"/>
  <c r="F31" i="28"/>
  <c r="E31" i="28"/>
  <c r="B31" i="28"/>
  <c r="N31" i="28"/>
  <c r="O31" i="28"/>
  <c r="I34" i="28"/>
  <c r="H34" i="28"/>
  <c r="H35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B41" i="28"/>
  <c r="L41" i="28"/>
  <c r="L43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F9" i="27"/>
  <c r="O7" i="27"/>
  <c r="N7" i="27"/>
  <c r="B11" i="27"/>
  <c r="C11" i="27" s="1"/>
  <c r="E13" i="27"/>
  <c r="F13" i="27"/>
  <c r="N10" i="27"/>
  <c r="H18" i="27"/>
  <c r="V19" i="27"/>
  <c r="R19" i="27"/>
  <c r="U19" i="27"/>
  <c r="S19" i="27"/>
  <c r="U24" i="27"/>
  <c r="T24" i="27"/>
  <c r="V24" i="27"/>
  <c r="S24" i="27"/>
  <c r="I31" i="27"/>
  <c r="H31" i="27"/>
  <c r="C34" i="27"/>
  <c r="B34" i="27"/>
  <c r="E6" i="27"/>
  <c r="E7" i="27"/>
  <c r="V9" i="27"/>
  <c r="R9" i="27"/>
  <c r="U9" i="27"/>
  <c r="V13" i="27"/>
  <c r="R13" i="27"/>
  <c r="U13" i="27"/>
  <c r="C16" i="27"/>
  <c r="U20" i="27"/>
  <c r="T20" i="27"/>
  <c r="V20" i="27"/>
  <c r="S20" i="27"/>
  <c r="O28" i="27"/>
  <c r="N28" i="27"/>
  <c r="K28" i="27"/>
  <c r="L28" i="27"/>
  <c r="I32" i="27"/>
  <c r="H32" i="27"/>
  <c r="K39" i="27"/>
  <c r="L39" i="27"/>
  <c r="I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R23" i="27"/>
  <c r="U23" i="27"/>
  <c r="S23" i="27"/>
  <c r="B24" i="27"/>
  <c r="C24" i="27" s="1"/>
  <c r="B28" i="27"/>
  <c r="C28" i="27" s="1"/>
  <c r="I35" i="27"/>
  <c r="H35" i="27"/>
  <c r="E38" i="27"/>
  <c r="F38" i="27"/>
  <c r="O42" i="27"/>
  <c r="N42" i="27"/>
  <c r="V50" i="27"/>
  <c r="R50" i="27"/>
  <c r="U50" i="27"/>
  <c r="T50" i="27"/>
  <c r="W25" i="27"/>
  <c r="S50" i="27"/>
  <c r="U10" i="27"/>
  <c r="T10" i="27"/>
  <c r="B20" i="27"/>
  <c r="C20" i="27" s="1"/>
  <c r="F31" i="27"/>
  <c r="E31" i="27"/>
  <c r="C33" i="27"/>
  <c r="B33" i="27"/>
  <c r="O34" i="27"/>
  <c r="N34" i="27"/>
  <c r="R10" i="27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17" i="27"/>
  <c r="O15" i="27"/>
  <c r="L7" i="27"/>
  <c r="S10" i="27"/>
  <c r="E11" i="27"/>
  <c r="K11" i="27"/>
  <c r="B12" i="27"/>
  <c r="C12" i="27" s="1"/>
  <c r="H14" i="27"/>
  <c r="N15" i="27"/>
  <c r="U16" i="27"/>
  <c r="T16" i="27"/>
  <c r="V16" i="27"/>
  <c r="S16" i="27"/>
  <c r="I17" i="27"/>
  <c r="F22" i="27"/>
  <c r="E22" i="27"/>
  <c r="T23" i="27"/>
  <c r="V32" i="27"/>
  <c r="R32" i="27"/>
  <c r="U32" i="27"/>
  <c r="S32" i="27"/>
  <c r="F36" i="27"/>
  <c r="F37" i="27"/>
  <c r="N39" i="27"/>
  <c r="O39" i="27"/>
  <c r="B43" i="27"/>
  <c r="C43" i="27"/>
  <c r="N43" i="27"/>
  <c r="O43" i="27"/>
  <c r="N22" i="27"/>
  <c r="V26" i="27"/>
  <c r="U26" i="27"/>
  <c r="S26" i="27"/>
  <c r="R26" i="27"/>
  <c r="K31" i="27"/>
  <c r="U33" i="27"/>
  <c r="T33" i="27"/>
  <c r="V33" i="27"/>
  <c r="S33" i="27"/>
  <c r="K40" i="27"/>
  <c r="C41" i="27"/>
  <c r="B41" i="27"/>
  <c r="F43" i="27"/>
  <c r="E43" i="27"/>
  <c r="F44" i="27"/>
  <c r="L51" i="27"/>
  <c r="K51" i="27"/>
  <c r="O52" i="27"/>
  <c r="W8" i="27"/>
  <c r="V14" i="27"/>
  <c r="R14" i="27"/>
  <c r="F17" i="27"/>
  <c r="V27" i="27"/>
  <c r="K34" i="27"/>
  <c r="L34" i="27"/>
  <c r="F35" i="27"/>
  <c r="E35" i="27"/>
  <c r="E36" i="27"/>
  <c r="C37" i="27"/>
  <c r="F39" i="27"/>
  <c r="E39" i="27"/>
  <c r="O41" i="27"/>
  <c r="C42" i="27"/>
  <c r="B42" i="27"/>
  <c r="L43" i="27"/>
  <c r="H45" i="27"/>
  <c r="I45" i="27"/>
  <c r="H47" i="27"/>
  <c r="R18" i="27"/>
  <c r="R22" i="27"/>
  <c r="N31" i="27"/>
  <c r="N35" i="27"/>
  <c r="V40" i="27"/>
  <c r="R40" i="27"/>
  <c r="T40" i="27"/>
  <c r="S40" i="27"/>
  <c r="U41" i="27"/>
  <c r="T41" i="27"/>
  <c r="S41" i="27"/>
  <c r="T42" i="27"/>
  <c r="U42" i="27"/>
  <c r="S42" i="27"/>
  <c r="H43" i="27"/>
  <c r="I44" i="27"/>
  <c r="F45" i="27"/>
  <c r="L47" i="27"/>
  <c r="K47" i="27"/>
  <c r="F48" i="27"/>
  <c r="F28" i="27"/>
  <c r="F34" i="27"/>
  <c r="V36" i="27"/>
  <c r="R36" i="27"/>
  <c r="U36" i="27"/>
  <c r="T36" i="27"/>
  <c r="U37" i="27"/>
  <c r="V37" i="27"/>
  <c r="T37" i="27"/>
  <c r="T38" i="27"/>
  <c r="V38" i="27"/>
  <c r="U38" i="27"/>
  <c r="L44" i="27"/>
  <c r="K44" i="27"/>
  <c r="V46" i="27"/>
  <c r="R46" i="27"/>
  <c r="U46" i="27"/>
  <c r="T46" i="27"/>
  <c r="O48" i="27"/>
  <c r="N48" i="27"/>
  <c r="H51" i="27"/>
  <c r="R31" i="27"/>
  <c r="R35" i="27"/>
  <c r="V44" i="27"/>
  <c r="R44" i="27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R45" i="27"/>
  <c r="U45" i="27"/>
  <c r="F47" i="27"/>
  <c r="K48" i="27"/>
  <c r="N49" i="27"/>
  <c r="F51" i="27"/>
  <c r="K52" i="27"/>
  <c r="N53" i="27"/>
  <c r="E48" i="27"/>
  <c r="R48" i="27"/>
  <c r="U49" i="27"/>
  <c r="E52" i="27"/>
  <c r="R52" i="27"/>
  <c r="U53" i="27"/>
  <c r="R49" i="27"/>
  <c r="R53" i="27"/>
  <c r="H12" i="26"/>
  <c r="L8" i="26"/>
  <c r="K8" i="26"/>
  <c r="B10" i="26"/>
  <c r="L12" i="26"/>
  <c r="K12" i="26"/>
  <c r="B9" i="26"/>
  <c r="C9" i="26" s="1"/>
  <c r="O9" i="26"/>
  <c r="N9" i="26"/>
  <c r="O13" i="26"/>
  <c r="N13" i="26"/>
  <c r="E17" i="26"/>
  <c r="F17" i="26"/>
  <c r="V15" i="26"/>
  <c r="R15" i="26"/>
  <c r="U15" i="26"/>
  <c r="U16" i="26"/>
  <c r="V16" i="26"/>
  <c r="E27" i="26"/>
  <c r="F27" i="26"/>
  <c r="O41" i="26"/>
  <c r="N41" i="26"/>
  <c r="I43" i="26"/>
  <c r="H43" i="26"/>
  <c r="V7" i="26"/>
  <c r="R7" i="26"/>
  <c r="R8" i="26"/>
  <c r="T13" i="26"/>
  <c r="U13" i="26"/>
  <c r="R23" i="26"/>
  <c r="T27" i="26"/>
  <c r="V27" i="26"/>
  <c r="U27" i="26"/>
  <c r="R27" i="26"/>
  <c r="I46" i="26"/>
  <c r="H46" i="26"/>
  <c r="I38" i="26"/>
  <c r="K51" i="26"/>
  <c r="E46" i="26"/>
  <c r="H38" i="26"/>
  <c r="I34" i="26"/>
  <c r="N45" i="26"/>
  <c r="C44" i="26"/>
  <c r="L43" i="26"/>
  <c r="H34" i="26"/>
  <c r="I28" i="26"/>
  <c r="O51" i="26"/>
  <c r="C46" i="26"/>
  <c r="O44" i="26"/>
  <c r="E45" i="26"/>
  <c r="N44" i="26"/>
  <c r="B44" i="26"/>
  <c r="O42" i="26"/>
  <c r="E38" i="26"/>
  <c r="E37" i="26"/>
  <c r="I18" i="26"/>
  <c r="L7" i="26"/>
  <c r="K11" i="26"/>
  <c r="V11" i="26"/>
  <c r="R11" i="26"/>
  <c r="R12" i="26"/>
  <c r="S16" i="26"/>
  <c r="B18" i="26"/>
  <c r="C18" i="26" s="1"/>
  <c r="L19" i="26"/>
  <c r="B21" i="26"/>
  <c r="C21" i="26" s="1"/>
  <c r="L39" i="26"/>
  <c r="K39" i="26"/>
  <c r="T17" i="26"/>
  <c r="V17" i="26"/>
  <c r="I23" i="26"/>
  <c r="F26" i="26"/>
  <c r="E26" i="26"/>
  <c r="B53" i="26"/>
  <c r="C53" i="26"/>
  <c r="R16" i="26"/>
  <c r="R17" i="26"/>
  <c r="B20" i="26"/>
  <c r="C20" i="26" s="1"/>
  <c r="B24" i="26"/>
  <c r="C24" i="26" s="1"/>
  <c r="U26" i="26"/>
  <c r="V26" i="26"/>
  <c r="T26" i="26"/>
  <c r="R26" i="26"/>
  <c r="S7" i="26"/>
  <c r="S8" i="26"/>
  <c r="H9" i="26"/>
  <c r="S9" i="26"/>
  <c r="R13" i="26"/>
  <c r="S15" i="26"/>
  <c r="F18" i="26"/>
  <c r="E18" i="26"/>
  <c r="N18" i="26"/>
  <c r="O18" i="26"/>
  <c r="N20" i="26"/>
  <c r="I21" i="26"/>
  <c r="H21" i="26"/>
  <c r="U24" i="26"/>
  <c r="T24" i="26"/>
  <c r="V24" i="26"/>
  <c r="S24" i="26"/>
  <c r="I35" i="26"/>
  <c r="H35" i="26"/>
  <c r="O40" i="26"/>
  <c r="I44" i="26"/>
  <c r="T7" i="26"/>
  <c r="T8" i="26"/>
  <c r="U9" i="26"/>
  <c r="O10" i="26"/>
  <c r="S11" i="26"/>
  <c r="S12" i="26"/>
  <c r="S13" i="26"/>
  <c r="T15" i="26"/>
  <c r="T16" i="26"/>
  <c r="U17" i="26"/>
  <c r="H18" i="26"/>
  <c r="K19" i="26"/>
  <c r="V19" i="26"/>
  <c r="R19" i="26"/>
  <c r="T19" i="26"/>
  <c r="S19" i="26"/>
  <c r="U20" i="26"/>
  <c r="T20" i="26"/>
  <c r="S20" i="26"/>
  <c r="L21" i="26"/>
  <c r="H28" i="26"/>
  <c r="V31" i="26"/>
  <c r="R31" i="26"/>
  <c r="T31" i="26"/>
  <c r="S31" i="26"/>
  <c r="U31" i="26"/>
  <c r="W6" i="26"/>
  <c r="U32" i="26"/>
  <c r="T32" i="26"/>
  <c r="S32" i="26"/>
  <c r="V32" i="26"/>
  <c r="R32" i="26"/>
  <c r="T33" i="26"/>
  <c r="U33" i="26"/>
  <c r="S33" i="26"/>
  <c r="V33" i="26"/>
  <c r="R33" i="26"/>
  <c r="N34" i="26"/>
  <c r="O34" i="26"/>
  <c r="K34" i="26"/>
  <c r="B36" i="26"/>
  <c r="B37" i="26"/>
  <c r="K38" i="26"/>
  <c r="K45" i="26"/>
  <c r="L45" i="26"/>
  <c r="K21" i="26"/>
  <c r="K28" i="26"/>
  <c r="F34" i="26"/>
  <c r="B34" i="26"/>
  <c r="C34" i="26"/>
  <c r="F37" i="26"/>
  <c r="V39" i="26"/>
  <c r="R39" i="26"/>
  <c r="S39" i="26"/>
  <c r="T39" i="26"/>
  <c r="W14" i="26"/>
  <c r="T41" i="26"/>
  <c r="S41" i="26"/>
  <c r="U41" i="26"/>
  <c r="R41" i="26"/>
  <c r="H42" i="26"/>
  <c r="C45" i="26"/>
  <c r="B45" i="26"/>
  <c r="V47" i="26"/>
  <c r="R47" i="26"/>
  <c r="U47" i="26"/>
  <c r="T47" i="26"/>
  <c r="W22" i="26"/>
  <c r="S47" i="26"/>
  <c r="C48" i="26"/>
  <c r="F49" i="26"/>
  <c r="E49" i="26"/>
  <c r="C50" i="26"/>
  <c r="B50" i="26"/>
  <c r="T52" i="26"/>
  <c r="V52" i="26"/>
  <c r="R52" i="26"/>
  <c r="U52" i="26"/>
  <c r="S52" i="26"/>
  <c r="F53" i="26"/>
  <c r="O21" i="26"/>
  <c r="N21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S40" i="26"/>
  <c r="T40" i="26"/>
  <c r="R40" i="26"/>
  <c r="F42" i="26"/>
  <c r="E42" i="26"/>
  <c r="F44" i="26"/>
  <c r="E44" i="26"/>
  <c r="I45" i="26"/>
  <c r="H45" i="26"/>
  <c r="F45" i="26"/>
  <c r="L46" i="26"/>
  <c r="K46" i="26"/>
  <c r="N51" i="26"/>
  <c r="V35" i="26"/>
  <c r="R35" i="26"/>
  <c r="N36" i="26"/>
  <c r="F38" i="26"/>
  <c r="B42" i="26"/>
  <c r="C42" i="26"/>
  <c r="B46" i="26"/>
  <c r="N46" i="26"/>
  <c r="T48" i="26"/>
  <c r="U48" i="26"/>
  <c r="S48" i="26"/>
  <c r="L49" i="26"/>
  <c r="K49" i="26"/>
  <c r="N49" i="26"/>
  <c r="E51" i="26"/>
  <c r="I51" i="26"/>
  <c r="S35" i="26"/>
  <c r="O36" i="26"/>
  <c r="U36" i="26"/>
  <c r="T36" i="26"/>
  <c r="T37" i="26"/>
  <c r="U37" i="26"/>
  <c r="K43" i="26"/>
  <c r="L44" i="26"/>
  <c r="K44" i="26"/>
  <c r="B49" i="26"/>
  <c r="C49" i="26"/>
  <c r="O50" i="26"/>
  <c r="K50" i="26"/>
  <c r="L50" i="26"/>
  <c r="L51" i="26"/>
  <c r="V43" i="26"/>
  <c r="R43" i="26"/>
  <c r="F46" i="26"/>
  <c r="L53" i="26"/>
  <c r="K53" i="26"/>
  <c r="F50" i="26"/>
  <c r="R51" i="26"/>
  <c r="T53" i="26"/>
  <c r="V12" i="25"/>
  <c r="T12" i="25"/>
  <c r="S12" i="25"/>
  <c r="U13" i="25"/>
  <c r="V13" i="25"/>
  <c r="T13" i="25"/>
  <c r="S13" i="25"/>
  <c r="T14" i="25"/>
  <c r="V14" i="25"/>
  <c r="U14" i="25"/>
  <c r="S14" i="25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N34" i="25"/>
  <c r="B6" i="25"/>
  <c r="C6" i="25" s="1"/>
  <c r="L11" i="25"/>
  <c r="K11" i="25"/>
  <c r="F15" i="25"/>
  <c r="E15" i="25"/>
  <c r="L16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E36" i="25"/>
  <c r="H35" i="25"/>
  <c r="H19" i="25"/>
  <c r="I15" i="25"/>
  <c r="E11" i="25"/>
  <c r="L48" i="25"/>
  <c r="E44" i="25"/>
  <c r="I40" i="25"/>
  <c r="K36" i="25"/>
  <c r="L32" i="25"/>
  <c r="I31" i="25"/>
  <c r="E23" i="25"/>
  <c r="H15" i="25"/>
  <c r="N10" i="25"/>
  <c r="I10" i="25"/>
  <c r="L44" i="25"/>
  <c r="H40" i="25"/>
  <c r="I36" i="25"/>
  <c r="L35" i="25"/>
  <c r="E35" i="25"/>
  <c r="K32" i="25"/>
  <c r="O31" i="25"/>
  <c r="H31" i="25"/>
  <c r="T6" i="25"/>
  <c r="V6" i="25"/>
  <c r="U6" i="25"/>
  <c r="S6" i="25"/>
  <c r="B10" i="25"/>
  <c r="C10" i="25" s="1"/>
  <c r="K10" i="25"/>
  <c r="L10" i="25"/>
  <c r="N19" i="25"/>
  <c r="O19" i="25"/>
  <c r="L19" i="25"/>
  <c r="H20" i="25"/>
  <c r="I23" i="25"/>
  <c r="R13" i="25"/>
  <c r="R14" i="25"/>
  <c r="N17" i="25"/>
  <c r="E19" i="25"/>
  <c r="B19" i="25"/>
  <c r="C19" i="25" s="1"/>
  <c r="O23" i="25"/>
  <c r="H23" i="25"/>
  <c r="B31" i="25"/>
  <c r="C31" i="25"/>
  <c r="K35" i="25"/>
  <c r="V26" i="25"/>
  <c r="R26" i="25"/>
  <c r="U26" i="25"/>
  <c r="U27" i="25"/>
  <c r="V27" i="25"/>
  <c r="T28" i="25"/>
  <c r="V28" i="25"/>
  <c r="C44" i="25"/>
  <c r="B44" i="25"/>
  <c r="V46" i="25"/>
  <c r="R46" i="25"/>
  <c r="U46" i="25"/>
  <c r="T46" i="25"/>
  <c r="S46" i="25"/>
  <c r="F48" i="25"/>
  <c r="I49" i="25"/>
  <c r="H49" i="25"/>
  <c r="V16" i="25"/>
  <c r="R16" i="25"/>
  <c r="F19" i="25"/>
  <c r="N23" i="25"/>
  <c r="T24" i="25"/>
  <c r="U24" i="25"/>
  <c r="R27" i="25"/>
  <c r="R28" i="25"/>
  <c r="N31" i="25"/>
  <c r="N33" i="25"/>
  <c r="F35" i="25"/>
  <c r="B36" i="25"/>
  <c r="C36" i="25"/>
  <c r="I37" i="25"/>
  <c r="H37" i="25"/>
  <c r="V38" i="25"/>
  <c r="R38" i="25"/>
  <c r="U38" i="25"/>
  <c r="S38" i="25"/>
  <c r="T38" i="25"/>
  <c r="U39" i="25"/>
  <c r="T39" i="25"/>
  <c r="V39" i="25"/>
  <c r="S39" i="25"/>
  <c r="R39" i="25"/>
  <c r="I41" i="25"/>
  <c r="C43" i="25"/>
  <c r="I48" i="25"/>
  <c r="H48" i="25"/>
  <c r="V50" i="25"/>
  <c r="R50" i="25"/>
  <c r="U50" i="25"/>
  <c r="T50" i="25"/>
  <c r="W25" i="25"/>
  <c r="S50" i="25"/>
  <c r="F52" i="25"/>
  <c r="I53" i="25"/>
  <c r="H53" i="25"/>
  <c r="O10" i="25"/>
  <c r="N11" i="25"/>
  <c r="S16" i="25"/>
  <c r="B17" i="25"/>
  <c r="C17" i="25" s="1"/>
  <c r="S17" i="25"/>
  <c r="S18" i="25"/>
  <c r="K20" i="25"/>
  <c r="V20" i="25"/>
  <c r="R20" i="25"/>
  <c r="W21" i="25"/>
  <c r="F23" i="25"/>
  <c r="R24" i="25"/>
  <c r="S26" i="25"/>
  <c r="S27" i="25"/>
  <c r="S28" i="25"/>
  <c r="V32" i="25"/>
  <c r="R32" i="25"/>
  <c r="T32" i="25"/>
  <c r="W7" i="25"/>
  <c r="O33" i="25"/>
  <c r="U33" i="25"/>
  <c r="T33" i="25"/>
  <c r="T34" i="25"/>
  <c r="U34" i="25"/>
  <c r="N35" i="25"/>
  <c r="O35" i="25"/>
  <c r="L36" i="25"/>
  <c r="V37" i="25"/>
  <c r="R37" i="25"/>
  <c r="U37" i="25"/>
  <c r="C40" i="25"/>
  <c r="B40" i="25"/>
  <c r="O40" i="25"/>
  <c r="N40" i="25"/>
  <c r="I52" i="25"/>
  <c r="H52" i="25"/>
  <c r="W8" i="25"/>
  <c r="W9" i="25"/>
  <c r="F11" i="25"/>
  <c r="T16" i="25"/>
  <c r="T17" i="25"/>
  <c r="S20" i="25"/>
  <c r="S24" i="25"/>
  <c r="T26" i="25"/>
  <c r="T27" i="25"/>
  <c r="U28" i="25"/>
  <c r="F31" i="25"/>
  <c r="E31" i="25"/>
  <c r="R33" i="25"/>
  <c r="R34" i="25"/>
  <c r="B35" i="25"/>
  <c r="N36" i="25"/>
  <c r="O36" i="25"/>
  <c r="I45" i="25"/>
  <c r="H45" i="25"/>
  <c r="I42" i="25"/>
  <c r="H42" i="25"/>
  <c r="E43" i="25"/>
  <c r="O44" i="25"/>
  <c r="N44" i="25"/>
  <c r="K44" i="25"/>
  <c r="F45" i="25"/>
  <c r="E45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R42" i="25"/>
  <c r="U42" i="25"/>
  <c r="S42" i="25"/>
  <c r="U43" i="25"/>
  <c r="T43" i="25"/>
  <c r="V43" i="25"/>
  <c r="C48" i="25"/>
  <c r="B48" i="25"/>
  <c r="K49" i="25"/>
  <c r="C52" i="25"/>
  <c r="B52" i="25"/>
  <c r="K53" i="25"/>
  <c r="F36" i="25"/>
  <c r="F40" i="25"/>
  <c r="F44" i="25"/>
  <c r="N45" i="25"/>
  <c r="O47" i="25"/>
  <c r="N47" i="25"/>
  <c r="N49" i="25"/>
  <c r="N53" i="25"/>
  <c r="R41" i="25"/>
  <c r="R45" i="25"/>
  <c r="T47" i="25"/>
  <c r="R49" i="25"/>
  <c r="T51" i="25"/>
  <c r="R53" i="25"/>
  <c r="W32" i="12"/>
  <c r="W34" i="12"/>
  <c r="U35" i="12"/>
  <c r="U37" i="12"/>
  <c r="U38" i="12"/>
  <c r="U39" i="12"/>
  <c r="W41" i="12"/>
  <c r="S41" i="12" s="1"/>
  <c r="S42" i="12"/>
  <c r="W43" i="12"/>
  <c r="U43" i="12" s="1"/>
  <c r="W44" i="12"/>
  <c r="W45" i="12"/>
  <c r="W46" i="12"/>
  <c r="W47" i="12"/>
  <c r="T47" i="12" s="1"/>
  <c r="W48" i="12"/>
  <c r="W50" i="12"/>
  <c r="S51" i="12"/>
  <c r="W52" i="12"/>
  <c r="W53" i="12"/>
  <c r="T53" i="12" s="1"/>
  <c r="W6" i="12"/>
  <c r="T32" i="12"/>
  <c r="U32" i="12"/>
  <c r="V33" i="12"/>
  <c r="T35" i="12"/>
  <c r="U36" i="12"/>
  <c r="T39" i="12"/>
  <c r="S40" i="12"/>
  <c r="T40" i="12"/>
  <c r="S43" i="12"/>
  <c r="T44" i="12"/>
  <c r="V44" i="12"/>
  <c r="S47" i="12"/>
  <c r="U48" i="12"/>
  <c r="V48" i="12"/>
  <c r="T50" i="12"/>
  <c r="R51" i="12"/>
  <c r="T52" i="12"/>
  <c r="U52" i="12"/>
  <c r="W7" i="12"/>
  <c r="T7" i="12" s="1"/>
  <c r="W12" i="12"/>
  <c r="U12" i="12" s="1"/>
  <c r="W16" i="12"/>
  <c r="U16" i="12" s="1"/>
  <c r="W18" i="12"/>
  <c r="T18" i="12" s="1"/>
  <c r="W20" i="12"/>
  <c r="U20" i="12" s="1"/>
  <c r="W23" i="12"/>
  <c r="R23" i="12" s="1"/>
  <c r="W28" i="12"/>
  <c r="U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G7" i="1"/>
  <c r="C7" i="1" s="1"/>
  <c r="G5" i="1"/>
  <c r="E5" i="1" s="1"/>
  <c r="H6" i="1"/>
  <c r="H12" i="1"/>
  <c r="I12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B35" i="28" l="1"/>
  <c r="N37" i="28"/>
  <c r="N34" i="28"/>
  <c r="N47" i="29"/>
  <c r="O31" i="29"/>
  <c r="N23" i="29"/>
  <c r="L52" i="29"/>
  <c r="E31" i="29"/>
  <c r="B31" i="29"/>
  <c r="N25" i="29"/>
  <c r="K43" i="29"/>
  <c r="C39" i="29"/>
  <c r="F53" i="29"/>
  <c r="F39" i="29"/>
  <c r="H8" i="29"/>
  <c r="K39" i="29"/>
  <c r="B35" i="29"/>
  <c r="L31" i="29"/>
  <c r="F25" i="29"/>
  <c r="K21" i="29"/>
  <c r="B34" i="29"/>
  <c r="H34" i="29"/>
  <c r="N8" i="29"/>
  <c r="B27" i="29"/>
  <c r="C27" i="29" s="1"/>
  <c r="N20" i="29"/>
  <c r="K34" i="29"/>
  <c r="F33" i="29"/>
  <c r="L53" i="29"/>
  <c r="K10" i="29"/>
  <c r="I28" i="29"/>
  <c r="K12" i="29"/>
  <c r="L25" i="29"/>
  <c r="F21" i="29"/>
  <c r="I50" i="26"/>
  <c r="F36" i="26"/>
  <c r="I10" i="26"/>
  <c r="V23" i="26"/>
  <c r="O23" i="26" s="1"/>
  <c r="K18" i="26"/>
  <c r="S23" i="26"/>
  <c r="U23" i="26"/>
  <c r="F37" i="25"/>
  <c r="N51" i="25"/>
  <c r="K41" i="25"/>
  <c r="E47" i="25"/>
  <c r="I11" i="25"/>
  <c r="E50" i="28"/>
  <c r="E36" i="28"/>
  <c r="J45" i="28"/>
  <c r="I45" i="28" s="1"/>
  <c r="P43" i="28"/>
  <c r="N43" i="28" s="1"/>
  <c r="M48" i="28"/>
  <c r="K48" i="28" s="1"/>
  <c r="G34" i="28"/>
  <c r="E34" i="28" s="1"/>
  <c r="J37" i="28"/>
  <c r="I37" i="28" s="1"/>
  <c r="E45" i="28"/>
  <c r="N22" i="28"/>
  <c r="M45" i="28"/>
  <c r="K45" i="28" s="1"/>
  <c r="D37" i="28"/>
  <c r="C37" i="28" s="1"/>
  <c r="G37" i="28"/>
  <c r="E37" i="28" s="1"/>
  <c r="J31" i="28"/>
  <c r="I31" i="28" s="1"/>
  <c r="D23" i="1"/>
  <c r="H23" i="1"/>
  <c r="E23" i="1"/>
  <c r="E34" i="25"/>
  <c r="F34" i="25"/>
  <c r="H49" i="26"/>
  <c r="I53" i="29"/>
  <c r="H53" i="29"/>
  <c r="U18" i="29"/>
  <c r="V18" i="29"/>
  <c r="R18" i="29"/>
  <c r="T18" i="29"/>
  <c r="I51" i="29"/>
  <c r="H51" i="29"/>
  <c r="N12" i="29"/>
  <c r="O12" i="29"/>
  <c r="V6" i="29"/>
  <c r="S6" i="29"/>
  <c r="E6" i="29" s="1"/>
  <c r="R6" i="29"/>
  <c r="U6" i="29"/>
  <c r="I12" i="27"/>
  <c r="H12" i="27"/>
  <c r="H7" i="27"/>
  <c r="I7" i="27"/>
  <c r="S23" i="28"/>
  <c r="T23" i="28"/>
  <c r="U23" i="28"/>
  <c r="L23" i="28" s="1"/>
  <c r="C34" i="28"/>
  <c r="B34" i="28"/>
  <c r="L34" i="28"/>
  <c r="K34" i="28"/>
  <c r="R27" i="27"/>
  <c r="B27" i="27" s="1"/>
  <c r="C27" i="27" s="1"/>
  <c r="S27" i="27"/>
  <c r="U27" i="27"/>
  <c r="H6" i="27"/>
  <c r="I6" i="27"/>
  <c r="T21" i="27"/>
  <c r="S21" i="27"/>
  <c r="V21" i="27"/>
  <c r="R21" i="27"/>
  <c r="B21" i="27" s="1"/>
  <c r="C21" i="27" s="1"/>
  <c r="U21" i="27"/>
  <c r="O15" i="28"/>
  <c r="N15" i="28"/>
  <c r="C10" i="26"/>
  <c r="C11" i="1"/>
  <c r="D11" i="1"/>
  <c r="H11" i="1"/>
  <c r="I11" i="1" s="1"/>
  <c r="F19" i="1"/>
  <c r="R9" i="29"/>
  <c r="B9" i="29" s="1"/>
  <c r="C9" i="29" s="1"/>
  <c r="S9" i="29"/>
  <c r="T9" i="29"/>
  <c r="I9" i="29" s="1"/>
  <c r="U9" i="29"/>
  <c r="N34" i="29"/>
  <c r="O34" i="29"/>
  <c r="T22" i="25"/>
  <c r="U22" i="25"/>
  <c r="R22" i="25"/>
  <c r="B22" i="25" s="1"/>
  <c r="C22" i="25" s="1"/>
  <c r="V22" i="25"/>
  <c r="L47" i="25"/>
  <c r="K47" i="25"/>
  <c r="I23" i="1"/>
  <c r="L45" i="25"/>
  <c r="H19" i="1"/>
  <c r="I19" i="1" s="1"/>
  <c r="R33" i="12"/>
  <c r="W8" i="12"/>
  <c r="U8" i="12" s="1"/>
  <c r="U33" i="12"/>
  <c r="L31" i="25"/>
  <c r="O53" i="26"/>
  <c r="O8" i="26"/>
  <c r="T27" i="27"/>
  <c r="C39" i="27"/>
  <c r="S18" i="29"/>
  <c r="T6" i="29"/>
  <c r="H6" i="29" s="1"/>
  <c r="E6" i="1"/>
  <c r="D6" i="1"/>
  <c r="I6" i="1"/>
  <c r="L10" i="26"/>
  <c r="K10" i="26"/>
  <c r="S22" i="25"/>
  <c r="E22" i="25" s="1"/>
  <c r="T49" i="12"/>
  <c r="W24" i="12"/>
  <c r="U24" i="12" s="1"/>
  <c r="U49" i="12"/>
  <c r="R45" i="12"/>
  <c r="S45" i="12"/>
  <c r="D8" i="1"/>
  <c r="E8" i="1"/>
  <c r="H8" i="1"/>
  <c r="I8" i="1" s="1"/>
  <c r="C24" i="1"/>
  <c r="U53" i="12"/>
  <c r="V45" i="12"/>
  <c r="T41" i="12"/>
  <c r="T37" i="12"/>
  <c r="S52" i="12"/>
  <c r="V52" i="12"/>
  <c r="R52" i="12"/>
  <c r="W27" i="12"/>
  <c r="R27" i="12" s="1"/>
  <c r="T48" i="12"/>
  <c r="R48" i="12"/>
  <c r="S48" i="12"/>
  <c r="U44" i="12"/>
  <c r="R44" i="12"/>
  <c r="S44" i="12"/>
  <c r="W19" i="12"/>
  <c r="T19" i="12" s="1"/>
  <c r="R40" i="12"/>
  <c r="U40" i="12"/>
  <c r="R36" i="12"/>
  <c r="S36" i="12"/>
  <c r="T36" i="12"/>
  <c r="W11" i="12"/>
  <c r="T11" i="12" s="1"/>
  <c r="R32" i="12"/>
  <c r="S32" i="12"/>
  <c r="B51" i="25"/>
  <c r="K15" i="25"/>
  <c r="R23" i="28"/>
  <c r="C13" i="28"/>
  <c r="N13" i="28"/>
  <c r="O13" i="28"/>
  <c r="T25" i="26"/>
  <c r="S25" i="26"/>
  <c r="R25" i="26"/>
  <c r="B25" i="26" s="1"/>
  <c r="C25" i="26" s="1"/>
  <c r="V25" i="26"/>
  <c r="U25" i="26"/>
  <c r="B38" i="27"/>
  <c r="T18" i="25"/>
  <c r="R18" i="25"/>
  <c r="B18" i="25" s="1"/>
  <c r="C18" i="25" s="1"/>
  <c r="V18" i="25"/>
  <c r="B47" i="25"/>
  <c r="F51" i="25"/>
  <c r="E10" i="25"/>
  <c r="U12" i="25"/>
  <c r="N48" i="26"/>
  <c r="H11" i="26"/>
  <c r="N18" i="27"/>
  <c r="K12" i="27"/>
  <c r="V28" i="28"/>
  <c r="O28" i="28" s="1"/>
  <c r="F28" i="28"/>
  <c r="O12" i="26"/>
  <c r="N12" i="26"/>
  <c r="U14" i="29"/>
  <c r="R14" i="29"/>
  <c r="V14" i="29"/>
  <c r="U6" i="28"/>
  <c r="T6" i="28"/>
  <c r="E46" i="27"/>
  <c r="F46" i="27"/>
  <c r="V51" i="12"/>
  <c r="U18" i="25"/>
  <c r="K6" i="27"/>
  <c r="S6" i="28"/>
  <c r="F6" i="28" s="1"/>
  <c r="T28" i="28"/>
  <c r="K53" i="29"/>
  <c r="S9" i="28"/>
  <c r="U9" i="28"/>
  <c r="T9" i="28"/>
  <c r="R9" i="28"/>
  <c r="V9" i="28"/>
  <c r="T12" i="28"/>
  <c r="U12" i="28"/>
  <c r="R12" i="28"/>
  <c r="B12" i="28" s="1"/>
  <c r="C12" i="28" s="1"/>
  <c r="V12" i="28"/>
  <c r="S12" i="28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F26" i="29"/>
  <c r="O17" i="29"/>
  <c r="N17" i="29"/>
  <c r="O52" i="29"/>
  <c r="N52" i="29"/>
  <c r="C46" i="29"/>
  <c r="B46" i="29"/>
  <c r="C36" i="29"/>
  <c r="B36" i="29"/>
  <c r="L27" i="29"/>
  <c r="K27" i="29"/>
  <c r="F14" i="29"/>
  <c r="B12" i="29"/>
  <c r="C12" i="29" s="1"/>
  <c r="O44" i="29"/>
  <c r="N44" i="29"/>
  <c r="E40" i="29"/>
  <c r="F40" i="29"/>
  <c r="F22" i="29"/>
  <c r="I6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44" i="29"/>
  <c r="F44" i="29"/>
  <c r="I44" i="29"/>
  <c r="H44" i="29"/>
  <c r="T7" i="29"/>
  <c r="S7" i="29"/>
  <c r="V7" i="29"/>
  <c r="U7" i="29"/>
  <c r="R7" i="29"/>
  <c r="C32" i="29"/>
  <c r="B32" i="29"/>
  <c r="C40" i="29"/>
  <c r="B40" i="29"/>
  <c r="E42" i="29"/>
  <c r="F42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V19" i="29"/>
  <c r="U19" i="29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F17" i="29"/>
  <c r="L13" i="29"/>
  <c r="K13" i="29"/>
  <c r="T15" i="29"/>
  <c r="V15" i="29"/>
  <c r="S15" i="29"/>
  <c r="R15" i="29"/>
  <c r="U15" i="29"/>
  <c r="O40" i="29"/>
  <c r="N40" i="29"/>
  <c r="L22" i="29"/>
  <c r="K22" i="29"/>
  <c r="I42" i="29"/>
  <c r="H42" i="29"/>
  <c r="B26" i="29"/>
  <c r="C26" i="29" s="1"/>
  <c r="B17" i="29"/>
  <c r="C17" i="29" s="1"/>
  <c r="I50" i="28"/>
  <c r="H50" i="28"/>
  <c r="O38" i="28"/>
  <c r="N38" i="28"/>
  <c r="L22" i="28"/>
  <c r="K22" i="28"/>
  <c r="I17" i="28"/>
  <c r="H17" i="28"/>
  <c r="T8" i="28"/>
  <c r="S8" i="28"/>
  <c r="R8" i="28"/>
  <c r="V8" i="28"/>
  <c r="U8" i="28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R21" i="28"/>
  <c r="T21" i="28"/>
  <c r="S21" i="28"/>
  <c r="U21" i="28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S7" i="28"/>
  <c r="R7" i="28"/>
  <c r="V7" i="28"/>
  <c r="T7" i="28"/>
  <c r="F33" i="28"/>
  <c r="E33" i="28"/>
  <c r="E32" i="28"/>
  <c r="F32" i="28"/>
  <c r="O23" i="28"/>
  <c r="N23" i="28"/>
  <c r="B28" i="28"/>
  <c r="C28" i="28" s="1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U25" i="28"/>
  <c r="T25" i="28"/>
  <c r="R25" i="28"/>
  <c r="V25" i="28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V8" i="27"/>
  <c r="R8" i="27"/>
  <c r="U8" i="27"/>
  <c r="T8" i="27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S25" i="27"/>
  <c r="V25" i="27"/>
  <c r="U25" i="27"/>
  <c r="R25" i="27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T6" i="26"/>
  <c r="R6" i="26"/>
  <c r="V6" i="26"/>
  <c r="U6" i="26"/>
  <c r="F20" i="26"/>
  <c r="E20" i="26"/>
  <c r="F13" i="26"/>
  <c r="E13" i="26"/>
  <c r="E15" i="26"/>
  <c r="F15" i="26"/>
  <c r="O11" i="26"/>
  <c r="N11" i="26"/>
  <c r="I27" i="26"/>
  <c r="H27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V22" i="26"/>
  <c r="R22" i="26"/>
  <c r="U22" i="26"/>
  <c r="T22" i="26"/>
  <c r="O47" i="26"/>
  <c r="N47" i="26"/>
  <c r="C41" i="26"/>
  <c r="B41" i="26"/>
  <c r="S14" i="26"/>
  <c r="U14" i="26"/>
  <c r="T14" i="26"/>
  <c r="R14" i="26"/>
  <c r="V14" i="26"/>
  <c r="N39" i="26"/>
  <c r="O39" i="26"/>
  <c r="K33" i="26"/>
  <c r="L33" i="26"/>
  <c r="F32" i="26"/>
  <c r="E32" i="26"/>
  <c r="L31" i="26"/>
  <c r="K31" i="26"/>
  <c r="N31" i="26"/>
  <c r="O31" i="26"/>
  <c r="H20" i="26"/>
  <c r="I20" i="26"/>
  <c r="B19" i="26"/>
  <c r="C19" i="26" s="1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B17" i="26"/>
  <c r="C17" i="26" s="1"/>
  <c r="O17" i="26"/>
  <c r="N17" i="26"/>
  <c r="E16" i="26"/>
  <c r="F16" i="26"/>
  <c r="B27" i="26"/>
  <c r="C27" i="26" s="1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L37" i="25"/>
  <c r="K37" i="25"/>
  <c r="H33" i="25"/>
  <c r="I33" i="25"/>
  <c r="I32" i="25"/>
  <c r="H32" i="25"/>
  <c r="U21" i="25"/>
  <c r="S21" i="25"/>
  <c r="R21" i="25"/>
  <c r="V21" i="25"/>
  <c r="T21" i="25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R9" i="25"/>
  <c r="V9" i="25"/>
  <c r="T9" i="25"/>
  <c r="S9" i="25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R8" i="25"/>
  <c r="U8" i="25"/>
  <c r="T8" i="25"/>
  <c r="S8" i="25"/>
  <c r="I34" i="25"/>
  <c r="H34" i="25"/>
  <c r="S7" i="25"/>
  <c r="V7" i="25"/>
  <c r="U7" i="25"/>
  <c r="T7" i="25"/>
  <c r="R7" i="25"/>
  <c r="E28" i="25"/>
  <c r="F28" i="25"/>
  <c r="E16" i="25"/>
  <c r="F16" i="25"/>
  <c r="S25" i="25"/>
  <c r="U25" i="25"/>
  <c r="T25" i="25"/>
  <c r="R25" i="25"/>
  <c r="V25" i="25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U51" i="12"/>
  <c r="V47" i="12"/>
  <c r="R43" i="12"/>
  <c r="S39" i="12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W15" i="12"/>
  <c r="T15" i="12" s="1"/>
  <c r="W10" i="12"/>
  <c r="T10" i="12" s="1"/>
  <c r="T51" i="12"/>
  <c r="U47" i="12"/>
  <c r="V43" i="12"/>
  <c r="T42" i="12"/>
  <c r="V40" i="12"/>
  <c r="R39" i="12"/>
  <c r="V36" i="12"/>
  <c r="R35" i="12"/>
  <c r="V32" i="12"/>
  <c r="F22" i="1"/>
  <c r="D14" i="1"/>
  <c r="H18" i="1"/>
  <c r="I18" i="1" s="1"/>
  <c r="R47" i="12"/>
  <c r="S35" i="12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T43" i="12"/>
  <c r="V39" i="12"/>
  <c r="V35" i="12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R50" i="12"/>
  <c r="V50" i="12"/>
  <c r="R46" i="12"/>
  <c r="T46" i="12"/>
  <c r="U46" i="12"/>
  <c r="R42" i="12"/>
  <c r="U42" i="12"/>
  <c r="R38" i="12"/>
  <c r="S38" i="12"/>
  <c r="R34" i="12"/>
  <c r="S34" i="12"/>
  <c r="T34" i="12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W21" i="12"/>
  <c r="T21" i="12" s="1"/>
  <c r="W17" i="12"/>
  <c r="T17" i="12" s="1"/>
  <c r="W13" i="12"/>
  <c r="T13" i="12" s="1"/>
  <c r="W9" i="12"/>
  <c r="T9" i="12" s="1"/>
  <c r="S50" i="12"/>
  <c r="T38" i="12"/>
  <c r="U34" i="12"/>
  <c r="R53" i="12"/>
  <c r="V53" i="12"/>
  <c r="S53" i="12"/>
  <c r="R49" i="12"/>
  <c r="V49" i="12"/>
  <c r="S49" i="12"/>
  <c r="T45" i="12"/>
  <c r="U45" i="12"/>
  <c r="U41" i="12"/>
  <c r="R41" i="12"/>
  <c r="V41" i="12"/>
  <c r="R37" i="12"/>
  <c r="V37" i="12"/>
  <c r="S37" i="12"/>
  <c r="S33" i="12"/>
  <c r="T33" i="12"/>
  <c r="H24" i="1"/>
  <c r="I24" i="1" s="1"/>
  <c r="I22" i="1"/>
  <c r="F14" i="1"/>
  <c r="F10" i="1"/>
  <c r="E18" i="1"/>
  <c r="D22" i="1"/>
  <c r="S46" i="12"/>
  <c r="S23" i="12"/>
  <c r="V20" i="12"/>
  <c r="V16" i="12"/>
  <c r="R12" i="12"/>
  <c r="V8" i="12"/>
  <c r="U25" i="12"/>
  <c r="R24" i="12"/>
  <c r="S19" i="12"/>
  <c r="S12" i="12"/>
  <c r="R9" i="12"/>
  <c r="V25" i="12"/>
  <c r="S24" i="12"/>
  <c r="R20" i="12"/>
  <c r="R16" i="12"/>
  <c r="V12" i="12"/>
  <c r="R8" i="12"/>
  <c r="V24" i="12"/>
  <c r="S20" i="12"/>
  <c r="S16" i="12"/>
  <c r="S8" i="12"/>
  <c r="V28" i="12"/>
  <c r="R28" i="12"/>
  <c r="F26" i="1"/>
  <c r="E26" i="1"/>
  <c r="D26" i="1"/>
  <c r="C26" i="1"/>
  <c r="S28" i="12"/>
  <c r="F21" i="1"/>
  <c r="C21" i="1"/>
  <c r="D21" i="1"/>
  <c r="E15" i="1"/>
  <c r="C15" i="1"/>
  <c r="H15" i="1"/>
  <c r="I15" i="1" s="1"/>
  <c r="F15" i="1"/>
  <c r="D15" i="1"/>
  <c r="U17" i="12"/>
  <c r="T28" i="12"/>
  <c r="S25" i="12"/>
  <c r="T24" i="12"/>
  <c r="U23" i="12"/>
  <c r="R22" i="12"/>
  <c r="S21" i="12"/>
  <c r="T20" i="12"/>
  <c r="V18" i="12"/>
  <c r="R18" i="12"/>
  <c r="T16" i="12"/>
  <c r="U15" i="12"/>
  <c r="V14" i="12"/>
  <c r="T12" i="12"/>
  <c r="U11" i="12"/>
  <c r="V10" i="12"/>
  <c r="S9" i="12"/>
  <c r="T8" i="12"/>
  <c r="V46" i="12"/>
  <c r="V42" i="12"/>
  <c r="V38" i="12"/>
  <c r="V34" i="12"/>
  <c r="T23" i="12"/>
  <c r="U22" i="12"/>
  <c r="U18" i="12"/>
  <c r="U14" i="12"/>
  <c r="V23" i="12"/>
  <c r="R19" i="12"/>
  <c r="S18" i="12"/>
  <c r="R15" i="12"/>
  <c r="V11" i="12"/>
  <c r="R11" i="12"/>
  <c r="S10" i="12"/>
  <c r="S15" i="12"/>
  <c r="S11" i="12"/>
  <c r="U7" i="12"/>
  <c r="V7" i="12"/>
  <c r="R7" i="12"/>
  <c r="S7" i="12"/>
  <c r="L21" i="29" l="1"/>
  <c r="I8" i="29"/>
  <c r="H11" i="29" s="1"/>
  <c r="I34" i="29"/>
  <c r="E39" i="29"/>
  <c r="F9" i="29"/>
  <c r="F6" i="29"/>
  <c r="E53" i="29"/>
  <c r="B6" i="29"/>
  <c r="C6" i="29" s="1"/>
  <c r="B18" i="29"/>
  <c r="C18" i="29" s="1"/>
  <c r="F18" i="29"/>
  <c r="L12" i="29"/>
  <c r="L10" i="29"/>
  <c r="E33" i="29"/>
  <c r="O20" i="29"/>
  <c r="O8" i="29"/>
  <c r="C34" i="29"/>
  <c r="C35" i="29"/>
  <c r="C31" i="29"/>
  <c r="L9" i="29"/>
  <c r="L6" i="29"/>
  <c r="K25" i="29"/>
  <c r="H28" i="29"/>
  <c r="L34" i="29"/>
  <c r="K31" i="29"/>
  <c r="F31" i="29"/>
  <c r="N23" i="26"/>
  <c r="F22" i="25"/>
  <c r="H45" i="28"/>
  <c r="O43" i="28"/>
  <c r="H31" i="28"/>
  <c r="B37" i="28"/>
  <c r="F34" i="28"/>
  <c r="N28" i="28"/>
  <c r="F37" i="28"/>
  <c r="L45" i="28"/>
  <c r="H37" i="28"/>
  <c r="L48" i="28"/>
  <c r="U26" i="12"/>
  <c r="V26" i="12"/>
  <c r="S17" i="12"/>
  <c r="V15" i="12"/>
  <c r="S14" i="12"/>
  <c r="R14" i="12"/>
  <c r="S13" i="12"/>
  <c r="U13" i="12"/>
  <c r="R13" i="12"/>
  <c r="V13" i="12"/>
  <c r="H9" i="29"/>
  <c r="I12" i="29"/>
  <c r="H12" i="29"/>
  <c r="I20" i="29"/>
  <c r="H20" i="29"/>
  <c r="N12" i="28"/>
  <c r="O12" i="28"/>
  <c r="F9" i="28"/>
  <c r="E9" i="28"/>
  <c r="S26" i="12"/>
  <c r="U27" i="12"/>
  <c r="R17" i="12"/>
  <c r="V17" i="12"/>
  <c r="S27" i="12"/>
  <c r="V27" i="12"/>
  <c r="K23" i="28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H25" i="26"/>
  <c r="I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/>
  <c r="B14" i="29"/>
  <c r="C14" i="29" s="1"/>
  <c r="F25" i="26"/>
  <c r="E25" i="26"/>
  <c r="H22" i="25"/>
  <c r="I22" i="25"/>
  <c r="O21" i="27"/>
  <c r="N21" i="27"/>
  <c r="V19" i="12"/>
  <c r="R21" i="12"/>
  <c r="S22" i="12"/>
  <c r="U10" i="12"/>
  <c r="R10" i="12"/>
  <c r="U19" i="12"/>
  <c r="V22" i="12"/>
  <c r="R26" i="12"/>
  <c r="T27" i="12"/>
  <c r="V9" i="12"/>
  <c r="V21" i="12"/>
  <c r="U9" i="12"/>
  <c r="U21" i="12"/>
  <c r="R25" i="12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F15" i="29"/>
  <c r="H7" i="29"/>
  <c r="I7" i="29"/>
  <c r="O15" i="29"/>
  <c r="N15" i="29"/>
  <c r="F19" i="29"/>
  <c r="K7" i="29"/>
  <c r="L7" i="29"/>
  <c r="B15" i="29"/>
  <c r="C15" i="29" s="1"/>
  <c r="F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K6" i="29" l="1"/>
  <c r="K9" i="29"/>
  <c r="I18" i="29"/>
  <c r="H23" i="29"/>
  <c r="I23" i="29"/>
  <c r="I10" i="29"/>
  <c r="H10" i="29"/>
  <c r="G4" i="1"/>
  <c r="V31" i="12"/>
  <c r="H13" i="29" l="1"/>
  <c r="I13" i="29"/>
  <c r="I26" i="29"/>
  <c r="H26" i="29"/>
  <c r="H21" i="29"/>
  <c r="I21" i="29"/>
  <c r="R31" i="12"/>
  <c r="S31" i="12"/>
  <c r="T31" i="12"/>
  <c r="U31" i="12"/>
  <c r="I16" i="29" l="1"/>
  <c r="H16" i="29"/>
  <c r="H24" i="29"/>
  <c r="I24" i="29"/>
  <c r="K3" i="12"/>
  <c r="H31" i="1"/>
  <c r="I31" i="1" s="1"/>
  <c r="H4" i="1"/>
  <c r="I4" i="1" s="1"/>
  <c r="I27" i="29" l="1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I22" i="29" l="1"/>
  <c r="H22" i="29"/>
  <c r="F4" i="1"/>
  <c r="I25" i="29" l="1"/>
  <c r="H25" i="29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S6" i="12"/>
  <c r="R6" i="12"/>
  <c r="U6" i="12"/>
  <c r="V6" i="12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<sst xmlns="http://schemas.openxmlformats.org/spreadsheetml/2006/main" count="760" uniqueCount="90">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</sst>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  <xf numFmtId="166" fontId="18" fillId="0" borderId="3" xfId="1" applyNumberFormat="1" applyFont="1" applyBorder="1"/>
    <xf numFmtId="0" fontId="14" fillId="5" borderId="0" xfId="0" applyFont="1" applyFill="1"/>
    <xf numFmtId="0" fontId="15" fillId="5" borderId="0" xfId="0" applyFont="1" applyFill="1" applyAlignment="1">
      <alignment horizontal="left"/>
    </xf>
    <xf numFmtId="0" fontId="19" fillId="5" borderId="0" xfId="0" applyFont="1" applyFill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4" x14ac:dyDescent="0.3"/>
  <cols>
    <col min="1" max="1" width="46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6" t="s">
        <v>14</v>
      </c>
      <c r="F1" s="23" t="s">
        <v>42</v>
      </c>
      <c r="G1" s="20">
        <v>0.03</v>
      </c>
    </row>
    <row r="2" spans="1:9" ht="43.2" x14ac:dyDescent="0.3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workbookViewId="0">
      <selection activeCell="P53" sqref="P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32</v>
      </c>
      <c r="B2" s="17"/>
      <c r="C2" s="17"/>
      <c r="D2" s="17"/>
      <c r="E2" s="17"/>
      <c r="F2" s="17"/>
      <c r="G2" s="17"/>
      <c r="H2" s="17"/>
      <c r="I2" s="63">
        <v>0.97</v>
      </c>
      <c r="J2" s="18" t="s">
        <v>33</v>
      </c>
      <c r="K2" s="21">
        <v>3</v>
      </c>
      <c r="L2" s="18" t="s">
        <v>89</v>
      </c>
      <c r="M2" s="18">
        <v>1.03</v>
      </c>
      <c r="N2" s="18"/>
      <c r="O2" s="18"/>
      <c r="P2" s="64">
        <v>0.95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0.94499999999999995</v>
      </c>
      <c r="E3" s="62">
        <v>0.99</v>
      </c>
      <c r="F3" s="16"/>
      <c r="G3" s="16">
        <v>0.93500000000000005</v>
      </c>
      <c r="H3" s="62">
        <v>0.98</v>
      </c>
      <c r="I3" s="16">
        <v>0.93</v>
      </c>
      <c r="J3" s="16" t="s">
        <v>34</v>
      </c>
      <c r="K3" s="22">
        <f>(100+K2)</f>
        <v>103</v>
      </c>
      <c r="L3" s="16"/>
      <c r="M3" s="16">
        <v>0.92500000000000004</v>
      </c>
      <c r="N3" s="62">
        <v>0.96499999999999997</v>
      </c>
      <c r="O3" s="16"/>
      <c r="P3" s="16">
        <v>0.91500000000000004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119.14155</v>
      </c>
      <c r="C6" s="50">
        <f>D6-B6</f>
        <v>3.574246500000001</v>
      </c>
      <c r="D6" s="51">
        <f>(R6+R6*$K$2/100)*$E$3</f>
        <v>122.7157965</v>
      </c>
      <c r="E6" s="50">
        <f>VALUE(G6*100/$K$3)</f>
        <v>199.66421999999997</v>
      </c>
      <c r="F6" s="50">
        <f>VALUE(G6*$K$2/$K$3)</f>
        <v>5.9899265999999995</v>
      </c>
      <c r="G6" s="51">
        <f>(S6+S6*$K$2/100)*$H$3</f>
        <v>205.65414659999999</v>
      </c>
      <c r="H6" s="52">
        <f>VALUE(J6*100/$K$3)</f>
        <v>263.06400000000002</v>
      </c>
      <c r="I6" s="52">
        <f>VALUE(J6*$K$2/$K$3)</f>
        <v>7.8919199999999998</v>
      </c>
      <c r="J6" s="51">
        <f>(T6+T6*$K$2/100)*$I$2</f>
        <v>270.95591999999999</v>
      </c>
      <c r="K6" s="52">
        <f>VALUE(M6*100/$K$3)</f>
        <v>326.64429749999999</v>
      </c>
      <c r="L6" s="52">
        <f>VALUE(M6*$K$2/$K$3)</f>
        <v>9.7993289249999993</v>
      </c>
      <c r="M6" s="51">
        <f>(U6+U6*$K$2/100)*$N$3</f>
        <v>336.44362642499999</v>
      </c>
      <c r="N6" s="53">
        <f>VALUE(P6*100/$K$3)</f>
        <v>386.46000000000004</v>
      </c>
      <c r="O6" s="53">
        <f>VALUE(P6*$K$2/$K$3)</f>
        <v>11.5938</v>
      </c>
      <c r="P6" s="51">
        <f>(V6+V6*$K$2/100)*$P$2</f>
        <v>398.05380000000002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119.14155</v>
      </c>
      <c r="C7" s="50">
        <f t="shared" ref="C7:C28" si="1">D7-B7</f>
        <v>3.574246500000001</v>
      </c>
      <c r="D7" s="51">
        <f t="shared" ref="D7:D28" si="2">(R7+R7*$K$2/100)*$E$3</f>
        <v>122.7157965</v>
      </c>
      <c r="E7" s="50">
        <f t="shared" ref="E7:E28" si="3">VALUE(G7*100/$K$3)</f>
        <v>199.66421999999997</v>
      </c>
      <c r="F7" s="50">
        <f t="shared" ref="F7:F28" si="4">VALUE(G7*$K$2/$K$3)</f>
        <v>5.9899265999999995</v>
      </c>
      <c r="G7" s="51">
        <f t="shared" ref="G7:G28" si="5">(S7+S7*$K$2/100)*$H$3</f>
        <v>205.65414659999999</v>
      </c>
      <c r="H7" s="52">
        <f t="shared" ref="H7:H28" si="6">VALUE(J7*100/$K$3)</f>
        <v>263.06400000000002</v>
      </c>
      <c r="I7" s="52">
        <f t="shared" ref="I7:I28" si="7">VALUE(J7*$K$2/$K$3)</f>
        <v>7.8919199999999998</v>
      </c>
      <c r="J7" s="51">
        <f t="shared" ref="J7:J28" si="8">(T7+T7*$K$2/100)*$I$2</f>
        <v>270.95591999999999</v>
      </c>
      <c r="K7" s="52">
        <f t="shared" ref="K7:K28" si="9">VALUE(M7*100/$K$3)</f>
        <v>326.64429749999999</v>
      </c>
      <c r="L7" s="52">
        <f t="shared" ref="L7:L28" si="10">VALUE(M7*$K$2/$K$3)</f>
        <v>9.7993289249999993</v>
      </c>
      <c r="M7" s="51">
        <f t="shared" ref="M7:M28" si="11">(U7+U7*$K$2/100)*$N$3</f>
        <v>336.44362642499999</v>
      </c>
      <c r="N7" s="53">
        <f t="shared" ref="N7:N28" si="12">VALUE(P7*100/$K$3)</f>
        <v>361.3805825242718</v>
      </c>
      <c r="O7" s="53">
        <f t="shared" ref="O7:O28" si="13">VALUE(P7*$K$2/$K$3)</f>
        <v>10.841417475728155</v>
      </c>
      <c r="P7" s="51">
        <f t="shared" ref="P7:P28" si="14">(V7+V7*$K$2/100)*$P$3/$M$2</f>
        <v>372.22199999999998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126.52199999999999</v>
      </c>
      <c r="C8" s="50">
        <f t="shared" si="1"/>
        <v>3.795659999999998</v>
      </c>
      <c r="D8" s="51">
        <f t="shared" si="2"/>
        <v>130.31765999999999</v>
      </c>
      <c r="E8" s="50">
        <f t="shared" si="3"/>
        <v>212.03279999999998</v>
      </c>
      <c r="F8" s="50">
        <f t="shared" si="4"/>
        <v>6.3609839999999993</v>
      </c>
      <c r="G8" s="51">
        <f t="shared" si="5"/>
        <v>218.39378399999998</v>
      </c>
      <c r="H8" s="52">
        <f t="shared" si="6"/>
        <v>279.35999999999996</v>
      </c>
      <c r="I8" s="52">
        <f t="shared" si="7"/>
        <v>8.3807999999999989</v>
      </c>
      <c r="J8" s="51">
        <f t="shared" si="8"/>
        <v>287.74079999999998</v>
      </c>
      <c r="K8" s="52">
        <f t="shared" si="9"/>
        <v>346.87890000000004</v>
      </c>
      <c r="L8" s="52">
        <f t="shared" si="10"/>
        <v>10.406367000000001</v>
      </c>
      <c r="M8" s="51">
        <f t="shared" si="11"/>
        <v>357.28526700000003</v>
      </c>
      <c r="N8" s="53">
        <f t="shared" si="12"/>
        <v>383.76699029126212</v>
      </c>
      <c r="O8" s="53">
        <f t="shared" si="13"/>
        <v>11.513009708737863</v>
      </c>
      <c r="P8" s="51">
        <f t="shared" si="14"/>
        <v>395.28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126.52199999999999</v>
      </c>
      <c r="C9" s="50">
        <f t="shared" si="1"/>
        <v>3.795659999999998</v>
      </c>
      <c r="D9" s="51">
        <f t="shared" si="2"/>
        <v>130.31765999999999</v>
      </c>
      <c r="E9" s="50">
        <f t="shared" si="3"/>
        <v>212.03279999999998</v>
      </c>
      <c r="F9" s="50">
        <f t="shared" si="4"/>
        <v>6.3609839999999993</v>
      </c>
      <c r="G9" s="51">
        <f t="shared" si="5"/>
        <v>218.39378399999998</v>
      </c>
      <c r="H9" s="52">
        <f t="shared" si="6"/>
        <v>279.35999999999996</v>
      </c>
      <c r="I9" s="52">
        <f t="shared" si="7"/>
        <v>8.3807999999999989</v>
      </c>
      <c r="J9" s="51">
        <f t="shared" si="8"/>
        <v>287.74079999999998</v>
      </c>
      <c r="K9" s="52">
        <f t="shared" si="9"/>
        <v>346.87890000000004</v>
      </c>
      <c r="L9" s="52">
        <f t="shared" si="10"/>
        <v>10.406367000000001</v>
      </c>
      <c r="M9" s="51">
        <f t="shared" si="11"/>
        <v>357.28526700000003</v>
      </c>
      <c r="N9" s="53">
        <f t="shared" si="12"/>
        <v>383.76699029126212</v>
      </c>
      <c r="O9" s="53">
        <f t="shared" si="13"/>
        <v>11.513009708737863</v>
      </c>
      <c r="P9" s="51">
        <f t="shared" si="14"/>
        <v>395.28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200.32649999999998</v>
      </c>
      <c r="C10" s="50">
        <f t="shared" si="1"/>
        <v>6.0097950000000253</v>
      </c>
      <c r="D10" s="51">
        <f t="shared" si="2"/>
        <v>206.33629500000001</v>
      </c>
      <c r="E10" s="50">
        <f t="shared" si="3"/>
        <v>335.71860000000004</v>
      </c>
      <c r="F10" s="50">
        <f t="shared" si="4"/>
        <v>10.071558000000001</v>
      </c>
      <c r="G10" s="51">
        <f t="shared" si="5"/>
        <v>345.79015800000002</v>
      </c>
      <c r="H10" s="52">
        <f t="shared" si="6"/>
        <v>442.32</v>
      </c>
      <c r="I10" s="52">
        <f t="shared" si="7"/>
        <v>13.269600000000001</v>
      </c>
      <c r="J10" s="51">
        <f t="shared" si="8"/>
        <v>455.58960000000002</v>
      </c>
      <c r="K10" s="52">
        <f t="shared" si="9"/>
        <v>549.22492499999987</v>
      </c>
      <c r="L10" s="52">
        <f t="shared" si="10"/>
        <v>16.476747749999998</v>
      </c>
      <c r="M10" s="51">
        <f t="shared" si="11"/>
        <v>565.70167274999994</v>
      </c>
      <c r="N10" s="53">
        <f t="shared" si="12"/>
        <v>607.63106796116506</v>
      </c>
      <c r="O10" s="53">
        <f t="shared" si="13"/>
        <v>18.228932038834952</v>
      </c>
      <c r="P10" s="51">
        <f t="shared" si="14"/>
        <v>625.86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200.32649999999998</v>
      </c>
      <c r="C11" s="50">
        <f t="shared" si="1"/>
        <v>6.0097950000000253</v>
      </c>
      <c r="D11" s="51">
        <f t="shared" si="2"/>
        <v>206.33629500000001</v>
      </c>
      <c r="E11" s="50">
        <f t="shared" si="3"/>
        <v>335.71860000000004</v>
      </c>
      <c r="F11" s="50">
        <f t="shared" si="4"/>
        <v>10.071558000000001</v>
      </c>
      <c r="G11" s="51">
        <f t="shared" si="5"/>
        <v>345.79015800000002</v>
      </c>
      <c r="H11" s="52">
        <f t="shared" si="6"/>
        <v>442.32</v>
      </c>
      <c r="I11" s="52">
        <f t="shared" si="7"/>
        <v>13.269600000000001</v>
      </c>
      <c r="J11" s="51">
        <f t="shared" si="8"/>
        <v>455.58960000000002</v>
      </c>
      <c r="K11" s="52">
        <f t="shared" si="9"/>
        <v>549.22492499999987</v>
      </c>
      <c r="L11" s="52">
        <f t="shared" si="10"/>
        <v>16.476747749999998</v>
      </c>
      <c r="M11" s="51">
        <f t="shared" si="11"/>
        <v>565.70167274999994</v>
      </c>
      <c r="N11" s="53">
        <f t="shared" si="12"/>
        <v>607.63106796116506</v>
      </c>
      <c r="O11" s="53">
        <f t="shared" si="13"/>
        <v>18.228932038834952</v>
      </c>
      <c r="P11" s="51">
        <f t="shared" si="14"/>
        <v>625.86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200.32649999999998</v>
      </c>
      <c r="C12" s="50">
        <f t="shared" si="1"/>
        <v>6.0097950000000253</v>
      </c>
      <c r="D12" s="51">
        <f t="shared" si="2"/>
        <v>206.33629500000001</v>
      </c>
      <c r="E12" s="50">
        <f t="shared" si="3"/>
        <v>335.71860000000004</v>
      </c>
      <c r="F12" s="50">
        <f t="shared" si="4"/>
        <v>10.071558000000001</v>
      </c>
      <c r="G12" s="51">
        <f t="shared" si="5"/>
        <v>345.79015800000002</v>
      </c>
      <c r="H12" s="52">
        <f t="shared" si="6"/>
        <v>442.32</v>
      </c>
      <c r="I12" s="52">
        <f t="shared" si="7"/>
        <v>13.269600000000001</v>
      </c>
      <c r="J12" s="51">
        <f t="shared" si="8"/>
        <v>455.58960000000002</v>
      </c>
      <c r="K12" s="52">
        <f t="shared" si="9"/>
        <v>549.22492499999987</v>
      </c>
      <c r="L12" s="52">
        <f t="shared" si="10"/>
        <v>16.476747749999998</v>
      </c>
      <c r="M12" s="51">
        <f t="shared" si="11"/>
        <v>565.70167274999994</v>
      </c>
      <c r="N12" s="53">
        <f t="shared" si="12"/>
        <v>607.63106796116506</v>
      </c>
      <c r="O12" s="53">
        <f t="shared" si="13"/>
        <v>18.228932038834952</v>
      </c>
      <c r="P12" s="51">
        <f t="shared" si="14"/>
        <v>625.86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263.58750000000003</v>
      </c>
      <c r="C13" s="50">
        <f t="shared" si="1"/>
        <v>7.9076249999999959</v>
      </c>
      <c r="D13" s="51">
        <f t="shared" si="2"/>
        <v>271.49512500000003</v>
      </c>
      <c r="E13" s="50">
        <f t="shared" si="3"/>
        <v>441.73499999999996</v>
      </c>
      <c r="F13" s="50">
        <f t="shared" si="4"/>
        <v>13.252049999999999</v>
      </c>
      <c r="G13" s="51">
        <f t="shared" si="5"/>
        <v>454.98704999999995</v>
      </c>
      <c r="H13" s="52">
        <f t="shared" si="6"/>
        <v>582</v>
      </c>
      <c r="I13" s="52">
        <f t="shared" si="7"/>
        <v>17.46</v>
      </c>
      <c r="J13" s="51">
        <f t="shared" si="8"/>
        <v>599.46</v>
      </c>
      <c r="K13" s="52">
        <f t="shared" si="9"/>
        <v>722.66437499999995</v>
      </c>
      <c r="L13" s="52">
        <f t="shared" si="10"/>
        <v>21.679931249999996</v>
      </c>
      <c r="M13" s="51">
        <f t="shared" si="11"/>
        <v>744.34430624999993</v>
      </c>
      <c r="N13" s="53">
        <f t="shared" si="12"/>
        <v>799.51456310679612</v>
      </c>
      <c r="O13" s="53">
        <f t="shared" si="13"/>
        <v>23.985436893203882</v>
      </c>
      <c r="P13" s="51">
        <f t="shared" si="14"/>
        <v>823.5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263.58750000000003</v>
      </c>
      <c r="C14" s="50">
        <f t="shared" si="1"/>
        <v>7.9076249999999959</v>
      </c>
      <c r="D14" s="51">
        <f t="shared" si="2"/>
        <v>271.49512500000003</v>
      </c>
      <c r="E14" s="50">
        <f t="shared" si="3"/>
        <v>441.73499999999996</v>
      </c>
      <c r="F14" s="50">
        <f t="shared" si="4"/>
        <v>13.252049999999999</v>
      </c>
      <c r="G14" s="51">
        <f t="shared" si="5"/>
        <v>454.98704999999995</v>
      </c>
      <c r="H14" s="52">
        <f t="shared" si="6"/>
        <v>582</v>
      </c>
      <c r="I14" s="52">
        <f t="shared" si="7"/>
        <v>17.46</v>
      </c>
      <c r="J14" s="51">
        <f t="shared" si="8"/>
        <v>599.46</v>
      </c>
      <c r="K14" s="52">
        <f t="shared" si="9"/>
        <v>722.66437499999995</v>
      </c>
      <c r="L14" s="52">
        <f t="shared" si="10"/>
        <v>21.679931249999996</v>
      </c>
      <c r="M14" s="51">
        <f t="shared" si="11"/>
        <v>744.34430624999993</v>
      </c>
      <c r="N14" s="53">
        <f t="shared" si="12"/>
        <v>799.51456310679612</v>
      </c>
      <c r="O14" s="53">
        <f t="shared" si="13"/>
        <v>23.985436893203882</v>
      </c>
      <c r="P14" s="51">
        <f t="shared" si="14"/>
        <v>823.5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144.97312499999998</v>
      </c>
      <c r="C15" s="50">
        <f t="shared" si="1"/>
        <v>4.349193750000012</v>
      </c>
      <c r="D15" s="51">
        <f t="shared" si="2"/>
        <v>149.32231874999999</v>
      </c>
      <c r="E15" s="50">
        <f t="shared" si="3"/>
        <v>242.95425</v>
      </c>
      <c r="F15" s="50">
        <f t="shared" si="4"/>
        <v>7.2886274999999996</v>
      </c>
      <c r="G15" s="51">
        <f t="shared" si="5"/>
        <v>250.24287749999999</v>
      </c>
      <c r="H15" s="52">
        <f t="shared" si="6"/>
        <v>320.09999999999997</v>
      </c>
      <c r="I15" s="52">
        <f t="shared" si="7"/>
        <v>9.6029999999999998</v>
      </c>
      <c r="J15" s="51">
        <f t="shared" si="8"/>
        <v>329.70299999999997</v>
      </c>
      <c r="K15" s="52">
        <f t="shared" si="9"/>
        <v>397.46540625</v>
      </c>
      <c r="L15" s="52">
        <f t="shared" si="10"/>
        <v>11.923962187500001</v>
      </c>
      <c r="M15" s="51">
        <f t="shared" si="11"/>
        <v>409.38936843750002</v>
      </c>
      <c r="N15" s="53">
        <f t="shared" si="12"/>
        <v>439.73300970873788</v>
      </c>
      <c r="O15" s="53">
        <f t="shared" si="13"/>
        <v>13.191990291262137</v>
      </c>
      <c r="P15" s="51">
        <f t="shared" si="14"/>
        <v>452.92500000000001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144.97312499999998</v>
      </c>
      <c r="C16" s="50">
        <f t="shared" si="1"/>
        <v>4.349193750000012</v>
      </c>
      <c r="D16" s="51">
        <f t="shared" si="2"/>
        <v>149.32231874999999</v>
      </c>
      <c r="E16" s="50">
        <f t="shared" si="3"/>
        <v>242.95425</v>
      </c>
      <c r="F16" s="50">
        <f t="shared" si="4"/>
        <v>7.2886274999999996</v>
      </c>
      <c r="G16" s="51">
        <f t="shared" si="5"/>
        <v>250.24287749999999</v>
      </c>
      <c r="H16" s="52">
        <f t="shared" si="6"/>
        <v>320.09999999999997</v>
      </c>
      <c r="I16" s="52">
        <f t="shared" si="7"/>
        <v>9.6029999999999998</v>
      </c>
      <c r="J16" s="51">
        <f t="shared" si="8"/>
        <v>329.70299999999997</v>
      </c>
      <c r="K16" s="52">
        <f t="shared" si="9"/>
        <v>397.46540625</v>
      </c>
      <c r="L16" s="52">
        <f t="shared" si="10"/>
        <v>11.923962187500001</v>
      </c>
      <c r="M16" s="51">
        <f t="shared" si="11"/>
        <v>409.38936843750002</v>
      </c>
      <c r="N16" s="53">
        <f t="shared" si="12"/>
        <v>439.73300970873788</v>
      </c>
      <c r="O16" s="53">
        <f t="shared" si="13"/>
        <v>13.191990291262137</v>
      </c>
      <c r="P16" s="51">
        <f t="shared" si="14"/>
        <v>452.92500000000001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5" ht="11.25" customHeight="1" x14ac:dyDescent="0.3">
      <c r="A17" s="47" t="s">
        <v>72</v>
      </c>
      <c r="B17" s="50">
        <f t="shared" si="0"/>
        <v>144.97312499999998</v>
      </c>
      <c r="C17" s="50">
        <f t="shared" si="1"/>
        <v>4.349193750000012</v>
      </c>
      <c r="D17" s="51">
        <f t="shared" si="2"/>
        <v>149.32231874999999</v>
      </c>
      <c r="E17" s="50">
        <f t="shared" si="3"/>
        <v>242.95425</v>
      </c>
      <c r="F17" s="50">
        <f t="shared" si="4"/>
        <v>7.2886274999999996</v>
      </c>
      <c r="G17" s="51">
        <f t="shared" si="5"/>
        <v>250.24287749999999</v>
      </c>
      <c r="H17" s="52">
        <f t="shared" si="6"/>
        <v>320.09999999999997</v>
      </c>
      <c r="I17" s="52">
        <f t="shared" si="7"/>
        <v>9.6029999999999998</v>
      </c>
      <c r="J17" s="51">
        <f t="shared" si="8"/>
        <v>329.70299999999997</v>
      </c>
      <c r="K17" s="52">
        <f t="shared" si="9"/>
        <v>397.46540625</v>
      </c>
      <c r="L17" s="52">
        <f t="shared" si="10"/>
        <v>11.923962187500001</v>
      </c>
      <c r="M17" s="51">
        <f t="shared" si="11"/>
        <v>409.38936843750002</v>
      </c>
      <c r="N17" s="53">
        <f t="shared" si="12"/>
        <v>439.73300970873788</v>
      </c>
      <c r="O17" s="53">
        <f t="shared" si="13"/>
        <v>13.191990291262137</v>
      </c>
      <c r="P17" s="51">
        <f t="shared" si="14"/>
        <v>452.92500000000001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5" x14ac:dyDescent="0.3">
      <c r="A18" s="47" t="s">
        <v>73</v>
      </c>
      <c r="B18" s="50">
        <f t="shared" si="0"/>
        <v>158.1525</v>
      </c>
      <c r="C18" s="50">
        <f t="shared" si="1"/>
        <v>4.7445749999999975</v>
      </c>
      <c r="D18" s="51">
        <f t="shared" si="2"/>
        <v>162.897075</v>
      </c>
      <c r="E18" s="50">
        <f t="shared" si="3"/>
        <v>265.04099999999994</v>
      </c>
      <c r="F18" s="50">
        <f t="shared" si="4"/>
        <v>7.9512299999999989</v>
      </c>
      <c r="G18" s="51">
        <f t="shared" si="5"/>
        <v>272.99222999999995</v>
      </c>
      <c r="H18" s="52">
        <f t="shared" si="6"/>
        <v>349.2</v>
      </c>
      <c r="I18" s="52">
        <f t="shared" si="7"/>
        <v>10.476000000000001</v>
      </c>
      <c r="J18" s="51">
        <f t="shared" si="8"/>
        <v>359.67599999999999</v>
      </c>
      <c r="K18" s="52">
        <f t="shared" si="9"/>
        <v>433.59862499999997</v>
      </c>
      <c r="L18" s="52">
        <f t="shared" si="10"/>
        <v>13.00795875</v>
      </c>
      <c r="M18" s="51">
        <f t="shared" si="11"/>
        <v>446.60658375000003</v>
      </c>
      <c r="N18" s="53">
        <f t="shared" si="12"/>
        <v>479.70873786407765</v>
      </c>
      <c r="O18" s="53">
        <f t="shared" si="13"/>
        <v>14.391262135922332</v>
      </c>
      <c r="P18" s="51">
        <f t="shared" si="14"/>
        <v>494.1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5" x14ac:dyDescent="0.3">
      <c r="A19" s="47" t="s">
        <v>28</v>
      </c>
      <c r="B19" s="50">
        <f t="shared" si="0"/>
        <v>105.43499999999999</v>
      </c>
      <c r="C19" s="50">
        <f t="shared" si="1"/>
        <v>3.1630499999999984</v>
      </c>
      <c r="D19" s="51">
        <f t="shared" si="2"/>
        <v>108.59804999999999</v>
      </c>
      <c r="E19" s="50">
        <f t="shared" si="3"/>
        <v>176.69399999999996</v>
      </c>
      <c r="F19" s="50">
        <f t="shared" si="4"/>
        <v>5.300819999999999</v>
      </c>
      <c r="G19" s="51">
        <f t="shared" si="5"/>
        <v>181.99481999999998</v>
      </c>
      <c r="H19" s="52">
        <f t="shared" si="6"/>
        <v>232.79999999999998</v>
      </c>
      <c r="I19" s="52">
        <f t="shared" si="7"/>
        <v>6.984</v>
      </c>
      <c r="J19" s="51">
        <f t="shared" si="8"/>
        <v>239.78399999999999</v>
      </c>
      <c r="K19" s="52">
        <f t="shared" si="9"/>
        <v>289.06574999999992</v>
      </c>
      <c r="L19" s="52">
        <f t="shared" si="10"/>
        <v>8.671972499999999</v>
      </c>
      <c r="M19" s="51">
        <f t="shared" si="11"/>
        <v>297.73772249999996</v>
      </c>
      <c r="N19" s="53">
        <f t="shared" si="12"/>
        <v>319.80582524271847</v>
      </c>
      <c r="O19" s="53">
        <f t="shared" si="13"/>
        <v>9.5941747572815537</v>
      </c>
      <c r="P19" s="51">
        <f t="shared" si="14"/>
        <v>329.40000000000003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5" x14ac:dyDescent="0.3">
      <c r="A20" s="47" t="s">
        <v>29</v>
      </c>
      <c r="B20" s="50">
        <f t="shared" si="0"/>
        <v>79.076250000000002</v>
      </c>
      <c r="C20" s="50">
        <f t="shared" si="1"/>
        <v>2.3722874999999988</v>
      </c>
      <c r="D20" s="51">
        <f t="shared" si="2"/>
        <v>81.4485375</v>
      </c>
      <c r="E20" s="50">
        <f t="shared" si="3"/>
        <v>132.52049999999997</v>
      </c>
      <c r="F20" s="50">
        <f t="shared" si="4"/>
        <v>3.9756149999999995</v>
      </c>
      <c r="G20" s="51">
        <f t="shared" si="5"/>
        <v>136.49611499999997</v>
      </c>
      <c r="H20" s="52">
        <f t="shared" si="6"/>
        <v>174.6</v>
      </c>
      <c r="I20" s="52">
        <f t="shared" si="7"/>
        <v>5.2380000000000004</v>
      </c>
      <c r="J20" s="51">
        <f t="shared" si="8"/>
        <v>179.83799999999999</v>
      </c>
      <c r="K20" s="52">
        <f t="shared" si="9"/>
        <v>216.79931249999998</v>
      </c>
      <c r="L20" s="52">
        <f t="shared" si="10"/>
        <v>6.5039793750000001</v>
      </c>
      <c r="M20" s="51">
        <f t="shared" si="11"/>
        <v>223.30329187500001</v>
      </c>
      <c r="N20" s="53">
        <f t="shared" si="12"/>
        <v>239.85436893203882</v>
      </c>
      <c r="O20" s="53">
        <f t="shared" si="13"/>
        <v>7.1956310679611661</v>
      </c>
      <c r="P20" s="51">
        <f t="shared" si="14"/>
        <v>247.05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5" x14ac:dyDescent="0.3">
      <c r="A21" s="47" t="s">
        <v>30</v>
      </c>
      <c r="B21" s="50">
        <f t="shared" si="0"/>
        <v>59.307187499999998</v>
      </c>
      <c r="C21" s="50">
        <f t="shared" si="1"/>
        <v>1.7792156249999991</v>
      </c>
      <c r="D21" s="51">
        <f t="shared" si="2"/>
        <v>61.086403124999997</v>
      </c>
      <c r="E21" s="50">
        <f t="shared" si="3"/>
        <v>99.390375000000006</v>
      </c>
      <c r="F21" s="50">
        <f t="shared" si="4"/>
        <v>2.9817112500000005</v>
      </c>
      <c r="G21" s="51">
        <f t="shared" si="5"/>
        <v>102.37208625000001</v>
      </c>
      <c r="H21" s="52">
        <f t="shared" si="6"/>
        <v>130.95000000000002</v>
      </c>
      <c r="I21" s="52">
        <f t="shared" si="7"/>
        <v>3.9284999999999997</v>
      </c>
      <c r="J21" s="51">
        <f t="shared" si="8"/>
        <v>134.8785</v>
      </c>
      <c r="K21" s="52">
        <f t="shared" si="9"/>
        <v>162.599484375</v>
      </c>
      <c r="L21" s="52">
        <f t="shared" si="10"/>
        <v>4.8779845312500001</v>
      </c>
      <c r="M21" s="51">
        <f t="shared" si="11"/>
        <v>167.47746890625001</v>
      </c>
      <c r="N21" s="53">
        <f t="shared" si="12"/>
        <v>179.89077669902912</v>
      </c>
      <c r="O21" s="53">
        <f t="shared" si="13"/>
        <v>5.3967233009708737</v>
      </c>
      <c r="P21" s="51">
        <f t="shared" si="14"/>
        <v>185.28749999999999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5" x14ac:dyDescent="0.3">
      <c r="A22" s="47" t="s">
        <v>74</v>
      </c>
      <c r="B22" s="50">
        <f t="shared" si="0"/>
        <v>197.69062499999998</v>
      </c>
      <c r="C22" s="50">
        <f t="shared" si="1"/>
        <v>5.9307187500000111</v>
      </c>
      <c r="D22" s="51">
        <f t="shared" si="2"/>
        <v>203.62134374999999</v>
      </c>
      <c r="E22" s="50">
        <f t="shared" si="3"/>
        <v>331.30125000000004</v>
      </c>
      <c r="F22" s="50">
        <f t="shared" si="4"/>
        <v>9.9390375000000013</v>
      </c>
      <c r="G22" s="51">
        <f t="shared" si="5"/>
        <v>341.24028750000002</v>
      </c>
      <c r="H22" s="52">
        <f t="shared" si="6"/>
        <v>436.5</v>
      </c>
      <c r="I22" s="52">
        <f t="shared" si="7"/>
        <v>13.094999999999999</v>
      </c>
      <c r="J22" s="51">
        <f t="shared" si="8"/>
        <v>449.59499999999997</v>
      </c>
      <c r="K22" s="52">
        <f t="shared" si="9"/>
        <v>541.99828124999988</v>
      </c>
      <c r="L22" s="52">
        <f t="shared" si="10"/>
        <v>16.2599484375</v>
      </c>
      <c r="M22" s="51">
        <f t="shared" si="11"/>
        <v>558.25822968749992</v>
      </c>
      <c r="N22" s="53">
        <f t="shared" si="12"/>
        <v>599.63592233009706</v>
      </c>
      <c r="O22" s="53">
        <f t="shared" si="13"/>
        <v>17.989077669902912</v>
      </c>
      <c r="P22" s="51">
        <f t="shared" si="14"/>
        <v>617.625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5" x14ac:dyDescent="0.3">
      <c r="A23" s="47" t="s">
        <v>31</v>
      </c>
      <c r="B23" s="50">
        <f t="shared" si="0"/>
        <v>210.86999999999998</v>
      </c>
      <c r="C23" s="50">
        <f t="shared" si="1"/>
        <v>6.3260999999999967</v>
      </c>
      <c r="D23" s="51">
        <f t="shared" si="2"/>
        <v>217.19609999999997</v>
      </c>
      <c r="E23" s="50">
        <f t="shared" si="3"/>
        <v>353.38799999999992</v>
      </c>
      <c r="F23" s="50">
        <f t="shared" si="4"/>
        <v>10.601639999999998</v>
      </c>
      <c r="G23" s="51">
        <f t="shared" si="5"/>
        <v>363.98963999999995</v>
      </c>
      <c r="H23" s="52">
        <f t="shared" si="6"/>
        <v>465.59999999999997</v>
      </c>
      <c r="I23" s="52">
        <f t="shared" si="7"/>
        <v>13.968</v>
      </c>
      <c r="J23" s="51">
        <f t="shared" si="8"/>
        <v>479.56799999999998</v>
      </c>
      <c r="K23" s="52">
        <f t="shared" si="9"/>
        <v>578.13149999999985</v>
      </c>
      <c r="L23" s="52">
        <f t="shared" si="10"/>
        <v>17.343944999999998</v>
      </c>
      <c r="M23" s="51">
        <f t="shared" si="11"/>
        <v>595.47544499999992</v>
      </c>
      <c r="N23" s="53">
        <f t="shared" si="12"/>
        <v>639.61165048543694</v>
      </c>
      <c r="O23" s="53">
        <f t="shared" si="13"/>
        <v>19.188349514563107</v>
      </c>
      <c r="P23" s="51">
        <f t="shared" si="14"/>
        <v>658.80000000000007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5" x14ac:dyDescent="0.3">
      <c r="A24" s="47" t="s">
        <v>76</v>
      </c>
      <c r="B24" s="50">
        <f t="shared" si="0"/>
        <v>108.07087499999999</v>
      </c>
      <c r="C24" s="50">
        <f t="shared" si="1"/>
        <v>3.2421262499999983</v>
      </c>
      <c r="D24" s="51">
        <f t="shared" si="2"/>
        <v>111.31300124999999</v>
      </c>
      <c r="E24" s="50">
        <f t="shared" si="3"/>
        <v>181.11134999999999</v>
      </c>
      <c r="F24" s="50">
        <f t="shared" si="4"/>
        <v>5.4333404999999999</v>
      </c>
      <c r="G24" s="51">
        <f t="shared" si="5"/>
        <v>186.5446905</v>
      </c>
      <c r="H24" s="52">
        <f t="shared" si="6"/>
        <v>238.61999999999998</v>
      </c>
      <c r="I24" s="52">
        <f t="shared" si="7"/>
        <v>7.1585999999999999</v>
      </c>
      <c r="J24" s="51">
        <f t="shared" si="8"/>
        <v>245.77859999999998</v>
      </c>
      <c r="K24" s="52">
        <f t="shared" si="9"/>
        <v>296.29239374999997</v>
      </c>
      <c r="L24" s="52">
        <f t="shared" si="10"/>
        <v>8.8887718124999999</v>
      </c>
      <c r="M24" s="51">
        <f t="shared" si="11"/>
        <v>305.18116556249998</v>
      </c>
      <c r="N24" s="53">
        <f t="shared" si="12"/>
        <v>327.80097087378641</v>
      </c>
      <c r="O24" s="53">
        <f t="shared" si="13"/>
        <v>9.8340291262135917</v>
      </c>
      <c r="P24" s="51">
        <f t="shared" si="14"/>
        <v>337.63499999999999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5" x14ac:dyDescent="0.3">
      <c r="A25" s="47" t="s">
        <v>75</v>
      </c>
      <c r="B25" s="50">
        <f t="shared" si="0"/>
        <v>108.07087499999999</v>
      </c>
      <c r="C25" s="50">
        <f t="shared" si="1"/>
        <v>3.2421262499999983</v>
      </c>
      <c r="D25" s="51">
        <f t="shared" si="2"/>
        <v>111.31300124999999</v>
      </c>
      <c r="E25" s="50">
        <f t="shared" si="3"/>
        <v>181.11134999999999</v>
      </c>
      <c r="F25" s="50">
        <f t="shared" si="4"/>
        <v>5.4333404999999999</v>
      </c>
      <c r="G25" s="51">
        <f t="shared" si="5"/>
        <v>186.5446905</v>
      </c>
      <c r="H25" s="52">
        <f t="shared" si="6"/>
        <v>238.61999999999998</v>
      </c>
      <c r="I25" s="52">
        <f t="shared" si="7"/>
        <v>7.1585999999999999</v>
      </c>
      <c r="J25" s="51">
        <f t="shared" si="8"/>
        <v>245.77859999999998</v>
      </c>
      <c r="K25" s="52">
        <f t="shared" si="9"/>
        <v>296.29239374999997</v>
      </c>
      <c r="L25" s="52">
        <f t="shared" si="10"/>
        <v>8.8887718124999999</v>
      </c>
      <c r="M25" s="51">
        <f t="shared" si="11"/>
        <v>305.18116556249998</v>
      </c>
      <c r="N25" s="53">
        <f t="shared" si="12"/>
        <v>327.80097087378641</v>
      </c>
      <c r="O25" s="53">
        <f t="shared" si="13"/>
        <v>9.8340291262135917</v>
      </c>
      <c r="P25" s="51">
        <f t="shared" si="14"/>
        <v>337.63499999999999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5" x14ac:dyDescent="0.3">
      <c r="A26" s="47" t="s">
        <v>56</v>
      </c>
      <c r="B26" s="50">
        <f t="shared" si="0"/>
        <v>118.614375</v>
      </c>
      <c r="C26" s="50">
        <f t="shared" si="1"/>
        <v>3.5584312499999982</v>
      </c>
      <c r="D26" s="51">
        <f t="shared" si="2"/>
        <v>122.17280624999999</v>
      </c>
      <c r="E26" s="50">
        <f t="shared" si="3"/>
        <v>198.78075000000001</v>
      </c>
      <c r="F26" s="50">
        <f t="shared" si="4"/>
        <v>5.963422500000001</v>
      </c>
      <c r="G26" s="51">
        <f t="shared" si="5"/>
        <v>204.74417250000002</v>
      </c>
      <c r="H26" s="52">
        <f t="shared" si="6"/>
        <v>261.90000000000003</v>
      </c>
      <c r="I26" s="52">
        <f t="shared" si="7"/>
        <v>7.8569999999999993</v>
      </c>
      <c r="J26" s="51">
        <f t="shared" si="8"/>
        <v>269.75700000000001</v>
      </c>
      <c r="K26" s="52">
        <f t="shared" si="9"/>
        <v>325.19896875000001</v>
      </c>
      <c r="L26" s="52">
        <f t="shared" si="10"/>
        <v>9.7559690625000002</v>
      </c>
      <c r="M26" s="51">
        <f t="shared" si="11"/>
        <v>334.95493781250002</v>
      </c>
      <c r="N26" s="53">
        <f t="shared" si="12"/>
        <v>359.78155339805824</v>
      </c>
      <c r="O26" s="53">
        <f t="shared" si="13"/>
        <v>10.793446601941747</v>
      </c>
      <c r="P26" s="51">
        <f t="shared" si="14"/>
        <v>370.57499999999999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5" x14ac:dyDescent="0.3">
      <c r="A27" s="47" t="s">
        <v>57</v>
      </c>
      <c r="B27" s="50">
        <f t="shared" si="0"/>
        <v>131.79375000000002</v>
      </c>
      <c r="C27" s="50">
        <f t="shared" si="1"/>
        <v>3.953812499999998</v>
      </c>
      <c r="D27" s="51">
        <f t="shared" si="2"/>
        <v>135.74756250000002</v>
      </c>
      <c r="E27" s="50">
        <f t="shared" si="3"/>
        <v>220.86749999999998</v>
      </c>
      <c r="F27" s="50">
        <f t="shared" si="4"/>
        <v>6.6260249999999994</v>
      </c>
      <c r="G27" s="51">
        <f t="shared" si="5"/>
        <v>227.49352499999998</v>
      </c>
      <c r="H27" s="52">
        <f t="shared" si="6"/>
        <v>291</v>
      </c>
      <c r="I27" s="52">
        <f t="shared" si="7"/>
        <v>8.73</v>
      </c>
      <c r="J27" s="51">
        <f t="shared" si="8"/>
        <v>299.73</v>
      </c>
      <c r="K27" s="52">
        <f t="shared" si="9"/>
        <v>361.33218749999997</v>
      </c>
      <c r="L27" s="52">
        <f t="shared" si="10"/>
        <v>10.839965624999998</v>
      </c>
      <c r="M27" s="51">
        <f t="shared" si="11"/>
        <v>372.17215312499997</v>
      </c>
      <c r="N27" s="53">
        <f t="shared" si="12"/>
        <v>399.75728155339806</v>
      </c>
      <c r="O27" s="53">
        <f t="shared" si="13"/>
        <v>11.992718446601941</v>
      </c>
      <c r="P27" s="51">
        <f t="shared" si="14"/>
        <v>411.75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5" x14ac:dyDescent="0.3">
      <c r="A28" s="47" t="s">
        <v>58</v>
      </c>
      <c r="B28" s="50">
        <f t="shared" si="0"/>
        <v>210.86999999999998</v>
      </c>
      <c r="C28" s="50">
        <f t="shared" si="1"/>
        <v>6.3260999999999967</v>
      </c>
      <c r="D28" s="51">
        <f t="shared" si="2"/>
        <v>217.19609999999997</v>
      </c>
      <c r="E28" s="50">
        <f t="shared" si="3"/>
        <v>353.38799999999992</v>
      </c>
      <c r="F28" s="50">
        <f t="shared" si="4"/>
        <v>10.601639999999998</v>
      </c>
      <c r="G28" s="51">
        <f t="shared" si="5"/>
        <v>363.98963999999995</v>
      </c>
      <c r="H28" s="52">
        <f t="shared" si="6"/>
        <v>465.59999999999997</v>
      </c>
      <c r="I28" s="52">
        <f t="shared" si="7"/>
        <v>13.968</v>
      </c>
      <c r="J28" s="51">
        <f t="shared" si="8"/>
        <v>479.56799999999998</v>
      </c>
      <c r="K28" s="52">
        <f t="shared" si="9"/>
        <v>578.13149999999985</v>
      </c>
      <c r="L28" s="52">
        <f t="shared" si="10"/>
        <v>17.343944999999998</v>
      </c>
      <c r="M28" s="51">
        <f t="shared" si="11"/>
        <v>595.47544499999992</v>
      </c>
      <c r="N28" s="53">
        <f t="shared" si="12"/>
        <v>639.61165048543694</v>
      </c>
      <c r="O28" s="53">
        <f t="shared" si="13"/>
        <v>19.188349514563107</v>
      </c>
      <c r="P28" s="51">
        <f t="shared" si="14"/>
        <v>658.80000000000007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5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">
      <c r="A31" s="47" t="s">
        <v>61</v>
      </c>
      <c r="B31" s="50">
        <f>VALUE(D31*100/$K$3)</f>
        <v>151.63469999999998</v>
      </c>
      <c r="C31" s="50">
        <f>VALUE(D31*$K$2/$K$3)</f>
        <v>4.549040999999999</v>
      </c>
      <c r="D31" s="51">
        <f>(R31+R31*$K$2/100)*$D$3</f>
        <v>156.18374099999997</v>
      </c>
      <c r="E31" s="54">
        <f>VALUE(G31*100/$K$3)</f>
        <v>253.99462000000003</v>
      </c>
      <c r="F31" s="54">
        <f>VALUE(G31*$K$2/$K$3)</f>
        <v>7.6198386000000013</v>
      </c>
      <c r="G31" s="51">
        <f>(S31+S31*$K$2/100)*$G$3</f>
        <v>261.61445860000003</v>
      </c>
      <c r="H31" s="50">
        <f>VALUE(J31*100/$K$3)</f>
        <v>336.28800000000007</v>
      </c>
      <c r="I31" s="50">
        <f>VALUE(J31*$K$2/$K$3)</f>
        <v>10.088640000000003</v>
      </c>
      <c r="J31" s="51">
        <f>(T31+T31*$K$2/100)*$I$3</f>
        <v>346.37664000000007</v>
      </c>
      <c r="K31" s="53">
        <f>VALUE(M31*100/$K$3)</f>
        <v>417.47285000000005</v>
      </c>
      <c r="L31" s="53">
        <f>VALUE(M31*$K$2/$K$3)</f>
        <v>12.524185500000002</v>
      </c>
      <c r="M31" s="55">
        <f>(U31+U31*$K$2/100)*$M$3</f>
        <v>429.99703550000004</v>
      </c>
      <c r="N31" s="53">
        <f>VALUE(P31*100/$K$3)</f>
        <v>496.29600000000005</v>
      </c>
      <c r="O31" s="53">
        <f>VALUE(P31*$K$2/$K$3)</f>
        <v>14.88888</v>
      </c>
      <c r="P31" s="51">
        <f>(V31+V31*$K$2/100)*$P$3</f>
        <v>511.18488000000002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  <c r="Y31">
        <v>450</v>
      </c>
    </row>
    <row r="32" spans="1:25" ht="14.25" customHeight="1" x14ac:dyDescent="0.3">
      <c r="A32" s="47" t="s">
        <v>63</v>
      </c>
      <c r="B32" s="50">
        <f t="shared" ref="B32:B53" si="21">VALUE(D32*100/$K$3)</f>
        <v>151.63469999999998</v>
      </c>
      <c r="C32" s="50">
        <f t="shared" ref="C32:C53" si="22">VALUE(D32*$K$2/$K$3)</f>
        <v>4.549040999999999</v>
      </c>
      <c r="D32" s="51">
        <f t="shared" ref="D32:D53" si="23">(R32+R32*$K$2/100)*$D$3</f>
        <v>156.18374099999997</v>
      </c>
      <c r="E32" s="54">
        <f t="shared" ref="E32:E53" si="24">VALUE(G32*100/$K$3)</f>
        <v>253.99462000000003</v>
      </c>
      <c r="F32" s="54">
        <f t="shared" ref="F32:F53" si="25">VALUE(G32*$K$2/$K$3)</f>
        <v>7.6198386000000013</v>
      </c>
      <c r="G32" s="51">
        <f t="shared" ref="G32:G53" si="26">(S32+S32*$K$2/100)*$G$3</f>
        <v>261.61445860000003</v>
      </c>
      <c r="H32" s="50">
        <f t="shared" ref="H32:H53" si="27">VALUE(J32*100/$K$3)</f>
        <v>336.28800000000007</v>
      </c>
      <c r="I32" s="50">
        <f t="shared" ref="I32:I53" si="28">VALUE(J32*$K$2/$K$3)</f>
        <v>10.088640000000003</v>
      </c>
      <c r="J32" s="51">
        <f t="shared" ref="J32:J53" si="29">(T32+T32*$K$2/100)*$I$3</f>
        <v>346.37664000000007</v>
      </c>
      <c r="K32" s="53">
        <f t="shared" ref="K32:K53" si="30">VALUE(M32*100/$K$3)</f>
        <v>417.47285000000005</v>
      </c>
      <c r="L32" s="53">
        <f t="shared" ref="L32:L53" si="31">VALUE(M32*$K$2/$K$3)</f>
        <v>12.524185500000002</v>
      </c>
      <c r="M32" s="55">
        <f t="shared" ref="M32:M53" si="32">(U32+U32*$K$2/100)*$M$3</f>
        <v>429.99703550000004</v>
      </c>
      <c r="N32" s="53">
        <f t="shared" ref="N32:N53" si="33">VALUE(P32*100/$K$3)</f>
        <v>496.29600000000005</v>
      </c>
      <c r="O32" s="53">
        <f t="shared" ref="O32:O53" si="34">VALUE(P32*$K$2/$K$3)</f>
        <v>14.88888</v>
      </c>
      <c r="P32" s="51">
        <f t="shared" ref="P32:P53" si="35">(V32+V32*$K$2/100)*$P$3</f>
        <v>511.18488000000002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  <c r="Y32">
        <v>452</v>
      </c>
    </row>
    <row r="33" spans="1:25" x14ac:dyDescent="0.3">
      <c r="A33" s="47" t="s">
        <v>62</v>
      </c>
      <c r="B33" s="50">
        <f t="shared" si="21"/>
        <v>161.02799999999993</v>
      </c>
      <c r="C33" s="50">
        <f t="shared" si="22"/>
        <v>4.8308399999999985</v>
      </c>
      <c r="D33" s="51">
        <f t="shared" si="23"/>
        <v>165.85883999999996</v>
      </c>
      <c r="E33" s="54">
        <f t="shared" si="24"/>
        <v>269.72880000000004</v>
      </c>
      <c r="F33" s="54">
        <f t="shared" si="25"/>
        <v>8.0918639999999993</v>
      </c>
      <c r="G33" s="51">
        <f t="shared" si="26"/>
        <v>277.82066400000002</v>
      </c>
      <c r="H33" s="50">
        <f t="shared" si="27"/>
        <v>357.12</v>
      </c>
      <c r="I33" s="50">
        <f t="shared" si="28"/>
        <v>10.7136</v>
      </c>
      <c r="J33" s="51">
        <f t="shared" si="29"/>
        <v>367.83359999999999</v>
      </c>
      <c r="K33" s="53">
        <f t="shared" si="30"/>
        <v>443.334</v>
      </c>
      <c r="L33" s="53">
        <f t="shared" si="31"/>
        <v>13.300020000000002</v>
      </c>
      <c r="M33" s="55">
        <f t="shared" si="32"/>
        <v>456.63402000000002</v>
      </c>
      <c r="N33" s="53">
        <f t="shared" si="33"/>
        <v>527.04</v>
      </c>
      <c r="O33" s="53">
        <f t="shared" si="34"/>
        <v>15.811199999999998</v>
      </c>
      <c r="P33" s="51">
        <f t="shared" si="35"/>
        <v>542.85119999999995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  <c r="Y33">
        <v>475</v>
      </c>
    </row>
    <row r="34" spans="1:25" ht="15" customHeight="1" x14ac:dyDescent="0.3">
      <c r="A34" s="47" t="s">
        <v>64</v>
      </c>
      <c r="B34" s="50">
        <f t="shared" si="21"/>
        <v>161.02799999999993</v>
      </c>
      <c r="C34" s="50">
        <f t="shared" si="22"/>
        <v>4.8308399999999985</v>
      </c>
      <c r="D34" s="51">
        <f t="shared" si="23"/>
        <v>165.85883999999996</v>
      </c>
      <c r="E34" s="54">
        <f t="shared" si="24"/>
        <v>269.72880000000004</v>
      </c>
      <c r="F34" s="54">
        <f t="shared" si="25"/>
        <v>8.0918639999999993</v>
      </c>
      <c r="G34" s="51">
        <f t="shared" si="26"/>
        <v>277.82066400000002</v>
      </c>
      <c r="H34" s="50">
        <f t="shared" si="27"/>
        <v>357.12</v>
      </c>
      <c r="I34" s="50">
        <f t="shared" si="28"/>
        <v>10.7136</v>
      </c>
      <c r="J34" s="51">
        <f t="shared" si="29"/>
        <v>367.83359999999999</v>
      </c>
      <c r="K34" s="53">
        <f t="shared" si="30"/>
        <v>443.334</v>
      </c>
      <c r="L34" s="53">
        <f t="shared" si="31"/>
        <v>13.300020000000002</v>
      </c>
      <c r="M34" s="55">
        <f t="shared" si="32"/>
        <v>456.63402000000002</v>
      </c>
      <c r="N34" s="53">
        <f t="shared" si="33"/>
        <v>527.04</v>
      </c>
      <c r="O34" s="53">
        <f t="shared" si="34"/>
        <v>15.811199999999998</v>
      </c>
      <c r="P34" s="51">
        <f t="shared" si="35"/>
        <v>542.85119999999995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  <c r="Y34">
        <v>480</v>
      </c>
    </row>
    <row r="35" spans="1:25" x14ac:dyDescent="0.3">
      <c r="A35" s="47" t="s">
        <v>65</v>
      </c>
      <c r="B35" s="50">
        <f t="shared" si="21"/>
        <v>254.96100000000001</v>
      </c>
      <c r="C35" s="50">
        <f t="shared" si="22"/>
        <v>7.6488299999999994</v>
      </c>
      <c r="D35" s="51">
        <f t="shared" si="23"/>
        <v>262.60982999999999</v>
      </c>
      <c r="E35" s="54">
        <f t="shared" si="24"/>
        <v>427.07060000000007</v>
      </c>
      <c r="F35" s="54">
        <f t="shared" si="25"/>
        <v>12.812118000000002</v>
      </c>
      <c r="G35" s="51">
        <f t="shared" si="26"/>
        <v>439.88271800000007</v>
      </c>
      <c r="H35" s="50">
        <f t="shared" si="27"/>
        <v>565.44000000000005</v>
      </c>
      <c r="I35" s="50">
        <f t="shared" si="28"/>
        <v>16.963200000000001</v>
      </c>
      <c r="J35" s="51">
        <f t="shared" si="29"/>
        <v>582.40320000000008</v>
      </c>
      <c r="K35" s="53">
        <f t="shared" si="30"/>
        <v>701.94550000000004</v>
      </c>
      <c r="L35" s="53">
        <f t="shared" si="31"/>
        <v>21.058364999999998</v>
      </c>
      <c r="M35" s="55">
        <f t="shared" si="32"/>
        <v>723.00386500000002</v>
      </c>
      <c r="N35" s="53">
        <f t="shared" si="33"/>
        <v>834.48</v>
      </c>
      <c r="O35" s="53">
        <f t="shared" si="34"/>
        <v>25.034400000000002</v>
      </c>
      <c r="P35" s="51">
        <f t="shared" si="35"/>
        <v>859.51440000000002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  <c r="Y35">
        <v>750</v>
      </c>
    </row>
    <row r="36" spans="1:25" ht="14.25" customHeight="1" x14ac:dyDescent="0.3">
      <c r="A36" s="47" t="s">
        <v>66</v>
      </c>
      <c r="B36" s="50">
        <f t="shared" si="21"/>
        <v>254.96100000000001</v>
      </c>
      <c r="C36" s="50">
        <f t="shared" si="22"/>
        <v>7.6488299999999994</v>
      </c>
      <c r="D36" s="51">
        <f t="shared" si="23"/>
        <v>262.60982999999999</v>
      </c>
      <c r="E36" s="54">
        <f t="shared" si="24"/>
        <v>427.07060000000007</v>
      </c>
      <c r="F36" s="54">
        <f t="shared" si="25"/>
        <v>12.812118000000002</v>
      </c>
      <c r="G36" s="51">
        <f t="shared" si="26"/>
        <v>439.88271800000007</v>
      </c>
      <c r="H36" s="50">
        <f t="shared" si="27"/>
        <v>565.44000000000005</v>
      </c>
      <c r="I36" s="50">
        <f t="shared" si="28"/>
        <v>16.963200000000001</v>
      </c>
      <c r="J36" s="51">
        <f t="shared" si="29"/>
        <v>582.40320000000008</v>
      </c>
      <c r="K36" s="53">
        <f t="shared" si="30"/>
        <v>701.94550000000004</v>
      </c>
      <c r="L36" s="53">
        <f t="shared" si="31"/>
        <v>21.058364999999998</v>
      </c>
      <c r="M36" s="55">
        <f t="shared" si="32"/>
        <v>723.00386500000002</v>
      </c>
      <c r="N36" s="53">
        <f t="shared" si="33"/>
        <v>834.48</v>
      </c>
      <c r="O36" s="53">
        <f t="shared" si="34"/>
        <v>25.034400000000002</v>
      </c>
      <c r="P36" s="51">
        <f t="shared" si="35"/>
        <v>859.51440000000002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  <c r="Y36">
        <v>760</v>
      </c>
    </row>
    <row r="37" spans="1:25" x14ac:dyDescent="0.3">
      <c r="A37" s="47" t="s">
        <v>68</v>
      </c>
      <c r="B37" s="50">
        <f t="shared" si="21"/>
        <v>254.96100000000001</v>
      </c>
      <c r="C37" s="50">
        <f t="shared" si="22"/>
        <v>7.6488299999999994</v>
      </c>
      <c r="D37" s="51">
        <f t="shared" si="23"/>
        <v>262.60982999999999</v>
      </c>
      <c r="E37" s="54">
        <f t="shared" si="24"/>
        <v>427.07060000000007</v>
      </c>
      <c r="F37" s="54">
        <f t="shared" si="25"/>
        <v>12.812118000000002</v>
      </c>
      <c r="G37" s="51">
        <f t="shared" si="26"/>
        <v>439.88271800000007</v>
      </c>
      <c r="H37" s="50">
        <f t="shared" si="27"/>
        <v>565.44000000000005</v>
      </c>
      <c r="I37" s="50">
        <f t="shared" si="28"/>
        <v>16.963200000000001</v>
      </c>
      <c r="J37" s="51">
        <f t="shared" si="29"/>
        <v>582.40320000000008</v>
      </c>
      <c r="K37" s="53">
        <f t="shared" si="30"/>
        <v>701.94550000000004</v>
      </c>
      <c r="L37" s="53">
        <f t="shared" si="31"/>
        <v>21.058364999999998</v>
      </c>
      <c r="M37" s="55">
        <f t="shared" si="32"/>
        <v>723.00386500000002</v>
      </c>
      <c r="N37" s="53">
        <f t="shared" si="33"/>
        <v>834.48</v>
      </c>
      <c r="O37" s="53">
        <f t="shared" si="34"/>
        <v>25.034400000000002</v>
      </c>
      <c r="P37" s="51">
        <f t="shared" si="35"/>
        <v>859.51440000000002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  <c r="Y37">
        <v>800</v>
      </c>
    </row>
    <row r="38" spans="1:25" ht="14.25" customHeight="1" x14ac:dyDescent="0.3">
      <c r="A38" s="47" t="s">
        <v>67</v>
      </c>
      <c r="B38" s="50">
        <f t="shared" si="21"/>
        <v>335.47499999999997</v>
      </c>
      <c r="C38" s="50">
        <f t="shared" si="22"/>
        <v>10.064249999999999</v>
      </c>
      <c r="D38" s="51">
        <f t="shared" si="23"/>
        <v>345.53924999999998</v>
      </c>
      <c r="E38" s="54">
        <f t="shared" si="24"/>
        <v>561.93500000000006</v>
      </c>
      <c r="F38" s="54">
        <f t="shared" si="25"/>
        <v>16.858049999999999</v>
      </c>
      <c r="G38" s="51">
        <f t="shared" si="26"/>
        <v>578.79304999999999</v>
      </c>
      <c r="H38" s="50">
        <f t="shared" si="27"/>
        <v>744</v>
      </c>
      <c r="I38" s="50">
        <f t="shared" si="28"/>
        <v>22.32</v>
      </c>
      <c r="J38" s="51">
        <f t="shared" si="29"/>
        <v>766.32</v>
      </c>
      <c r="K38" s="53">
        <f t="shared" si="30"/>
        <v>923.61249999999995</v>
      </c>
      <c r="L38" s="53">
        <f t="shared" si="31"/>
        <v>27.708375</v>
      </c>
      <c r="M38" s="55">
        <f t="shared" si="32"/>
        <v>951.320875</v>
      </c>
      <c r="N38" s="53">
        <f t="shared" si="33"/>
        <v>1098</v>
      </c>
      <c r="O38" s="53">
        <f t="shared" si="34"/>
        <v>32.940000000000005</v>
      </c>
      <c r="P38" s="51">
        <f t="shared" si="35"/>
        <v>1130.94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  <c r="Y38">
        <v>850</v>
      </c>
    </row>
    <row r="39" spans="1:25" x14ac:dyDescent="0.3">
      <c r="A39" s="47" t="s">
        <v>69</v>
      </c>
      <c r="B39" s="50">
        <f t="shared" si="21"/>
        <v>335.47499999999997</v>
      </c>
      <c r="C39" s="50">
        <f t="shared" si="22"/>
        <v>10.064249999999999</v>
      </c>
      <c r="D39" s="51">
        <f t="shared" si="23"/>
        <v>345.53924999999998</v>
      </c>
      <c r="E39" s="54">
        <f t="shared" si="24"/>
        <v>561.93500000000006</v>
      </c>
      <c r="F39" s="54">
        <f t="shared" si="25"/>
        <v>16.858049999999999</v>
      </c>
      <c r="G39" s="51">
        <f t="shared" si="26"/>
        <v>578.79304999999999</v>
      </c>
      <c r="H39" s="50">
        <f t="shared" si="27"/>
        <v>744</v>
      </c>
      <c r="I39" s="50">
        <f t="shared" si="28"/>
        <v>22.32</v>
      </c>
      <c r="J39" s="51">
        <f t="shared" si="29"/>
        <v>766.32</v>
      </c>
      <c r="K39" s="53">
        <f t="shared" si="30"/>
        <v>923.61249999999995</v>
      </c>
      <c r="L39" s="53">
        <f t="shared" si="31"/>
        <v>27.708375</v>
      </c>
      <c r="M39" s="55">
        <f t="shared" si="32"/>
        <v>951.320875</v>
      </c>
      <c r="N39" s="53">
        <f t="shared" si="33"/>
        <v>1098</v>
      </c>
      <c r="O39" s="53">
        <f t="shared" si="34"/>
        <v>32.940000000000005</v>
      </c>
      <c r="P39" s="51">
        <f t="shared" si="35"/>
        <v>1130.94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  <c r="Y39">
        <v>1000</v>
      </c>
    </row>
    <row r="40" spans="1:25" ht="15.75" customHeight="1" x14ac:dyDescent="0.3">
      <c r="A40" s="47" t="s">
        <v>70</v>
      </c>
      <c r="B40" s="50">
        <f t="shared" si="21"/>
        <v>184.51124999999999</v>
      </c>
      <c r="C40" s="50">
        <f t="shared" si="22"/>
        <v>5.5353374999999998</v>
      </c>
      <c r="D40" s="51">
        <f t="shared" si="23"/>
        <v>190.04658749999999</v>
      </c>
      <c r="E40" s="54">
        <f t="shared" si="24"/>
        <v>309.06425000000002</v>
      </c>
      <c r="F40" s="54">
        <f t="shared" si="25"/>
        <v>9.2719275000000003</v>
      </c>
      <c r="G40" s="51">
        <f t="shared" si="26"/>
        <v>318.33617750000002</v>
      </c>
      <c r="H40" s="50">
        <f t="shared" si="27"/>
        <v>409.2</v>
      </c>
      <c r="I40" s="50">
        <f t="shared" si="28"/>
        <v>12.275999999999998</v>
      </c>
      <c r="J40" s="51">
        <f t="shared" si="29"/>
        <v>421.476</v>
      </c>
      <c r="K40" s="53">
        <f t="shared" si="30"/>
        <v>507.986875</v>
      </c>
      <c r="L40" s="53">
        <f t="shared" si="31"/>
        <v>15.23960625</v>
      </c>
      <c r="M40" s="55">
        <f t="shared" si="32"/>
        <v>523.22648125000001</v>
      </c>
      <c r="N40" s="53">
        <f t="shared" si="33"/>
        <v>603.9</v>
      </c>
      <c r="O40" s="53">
        <f t="shared" si="34"/>
        <v>18.117000000000001</v>
      </c>
      <c r="P40" s="51">
        <f t="shared" si="35"/>
        <v>622.01699999999994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  <c r="Y40">
        <v>525</v>
      </c>
    </row>
    <row r="41" spans="1:25" x14ac:dyDescent="0.3">
      <c r="A41" s="47" t="s">
        <v>71</v>
      </c>
      <c r="B41" s="50">
        <f t="shared" si="21"/>
        <v>184.51124999999999</v>
      </c>
      <c r="C41" s="50">
        <f t="shared" si="22"/>
        <v>5.5353374999999998</v>
      </c>
      <c r="D41" s="51">
        <f t="shared" si="23"/>
        <v>190.04658749999999</v>
      </c>
      <c r="E41" s="54">
        <f t="shared" si="24"/>
        <v>309.06425000000002</v>
      </c>
      <c r="F41" s="54">
        <f t="shared" si="25"/>
        <v>9.2719275000000003</v>
      </c>
      <c r="G41" s="51">
        <f t="shared" si="26"/>
        <v>318.33617750000002</v>
      </c>
      <c r="H41" s="50">
        <f t="shared" si="27"/>
        <v>409.2</v>
      </c>
      <c r="I41" s="50">
        <f t="shared" si="28"/>
        <v>12.275999999999998</v>
      </c>
      <c r="J41" s="51">
        <f t="shared" si="29"/>
        <v>421.476</v>
      </c>
      <c r="K41" s="53">
        <f t="shared" si="30"/>
        <v>507.986875</v>
      </c>
      <c r="L41" s="53">
        <f t="shared" si="31"/>
        <v>15.23960625</v>
      </c>
      <c r="M41" s="55">
        <f t="shared" si="32"/>
        <v>523.22648125000001</v>
      </c>
      <c r="N41" s="53">
        <f t="shared" si="33"/>
        <v>603.9</v>
      </c>
      <c r="O41" s="53">
        <f t="shared" si="34"/>
        <v>18.117000000000001</v>
      </c>
      <c r="P41" s="51">
        <f t="shared" si="35"/>
        <v>622.01699999999994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  <c r="Y41">
        <v>550</v>
      </c>
    </row>
    <row r="42" spans="1:25" x14ac:dyDescent="0.3">
      <c r="A42" s="47" t="s">
        <v>72</v>
      </c>
      <c r="B42" s="50">
        <f t="shared" si="21"/>
        <v>184.51124999999999</v>
      </c>
      <c r="C42" s="50">
        <f t="shared" si="22"/>
        <v>5.5353374999999998</v>
      </c>
      <c r="D42" s="51">
        <f t="shared" si="23"/>
        <v>190.04658749999999</v>
      </c>
      <c r="E42" s="54">
        <f t="shared" si="24"/>
        <v>309.06425000000002</v>
      </c>
      <c r="F42" s="54">
        <f t="shared" si="25"/>
        <v>9.2719275000000003</v>
      </c>
      <c r="G42" s="51">
        <f t="shared" si="26"/>
        <v>318.33617750000002</v>
      </c>
      <c r="H42" s="50">
        <f t="shared" si="27"/>
        <v>409.2</v>
      </c>
      <c r="I42" s="50">
        <f t="shared" si="28"/>
        <v>12.275999999999998</v>
      </c>
      <c r="J42" s="51">
        <f t="shared" si="29"/>
        <v>421.476</v>
      </c>
      <c r="K42" s="53">
        <f t="shared" si="30"/>
        <v>507.986875</v>
      </c>
      <c r="L42" s="53">
        <f t="shared" si="31"/>
        <v>15.23960625</v>
      </c>
      <c r="M42" s="55">
        <f t="shared" si="32"/>
        <v>523.22648125000001</v>
      </c>
      <c r="N42" s="53">
        <f t="shared" si="33"/>
        <v>603.9</v>
      </c>
      <c r="O42" s="53">
        <f t="shared" si="34"/>
        <v>18.117000000000001</v>
      </c>
      <c r="P42" s="51">
        <f t="shared" si="35"/>
        <v>622.01699999999994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  <c r="Y42">
        <v>540</v>
      </c>
    </row>
    <row r="43" spans="1:25" x14ac:dyDescent="0.3">
      <c r="A43" s="47" t="s">
        <v>73</v>
      </c>
      <c r="B43" s="50">
        <f t="shared" si="21"/>
        <v>201.285</v>
      </c>
      <c r="C43" s="50">
        <f t="shared" si="22"/>
        <v>6.0385499999999999</v>
      </c>
      <c r="D43" s="51">
        <f t="shared" si="23"/>
        <v>207.32354999999998</v>
      </c>
      <c r="E43" s="54">
        <f t="shared" si="24"/>
        <v>337.161</v>
      </c>
      <c r="F43" s="54">
        <f t="shared" si="25"/>
        <v>10.11483</v>
      </c>
      <c r="G43" s="51">
        <f t="shared" si="26"/>
        <v>347.27582999999998</v>
      </c>
      <c r="H43" s="50">
        <f t="shared" si="27"/>
        <v>446.40000000000003</v>
      </c>
      <c r="I43" s="50">
        <f t="shared" si="28"/>
        <v>13.392000000000001</v>
      </c>
      <c r="J43" s="51">
        <f t="shared" si="29"/>
        <v>459.79200000000003</v>
      </c>
      <c r="K43" s="53">
        <f t="shared" si="30"/>
        <v>554.1674999999999</v>
      </c>
      <c r="L43" s="53">
        <f t="shared" si="31"/>
        <v>16.625025000000001</v>
      </c>
      <c r="M43" s="55">
        <f t="shared" si="32"/>
        <v>570.79252499999996</v>
      </c>
      <c r="N43" s="53">
        <f t="shared" si="33"/>
        <v>658.80000000000007</v>
      </c>
      <c r="O43" s="53">
        <f t="shared" si="34"/>
        <v>19.764000000000003</v>
      </c>
      <c r="P43" s="51">
        <f t="shared" si="35"/>
        <v>678.56400000000008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  <c r="Y43">
        <v>600</v>
      </c>
    </row>
    <row r="44" spans="1:25" x14ac:dyDescent="0.3">
      <c r="A44" s="47" t="s">
        <v>28</v>
      </c>
      <c r="B44" s="50">
        <f t="shared" si="21"/>
        <v>134.19</v>
      </c>
      <c r="C44" s="50">
        <f t="shared" si="22"/>
        <v>4.0257000000000005</v>
      </c>
      <c r="D44" s="51">
        <f t="shared" si="23"/>
        <v>138.2157</v>
      </c>
      <c r="E44" s="54">
        <f t="shared" si="24"/>
        <v>224.77399999999997</v>
      </c>
      <c r="F44" s="54">
        <f t="shared" si="25"/>
        <v>6.74322</v>
      </c>
      <c r="G44" s="51">
        <f t="shared" si="26"/>
        <v>231.51721999999998</v>
      </c>
      <c r="H44" s="50">
        <f t="shared" si="27"/>
        <v>297.60000000000002</v>
      </c>
      <c r="I44" s="50">
        <f t="shared" si="28"/>
        <v>8.9280000000000008</v>
      </c>
      <c r="J44" s="51">
        <f t="shared" si="29"/>
        <v>306.52800000000002</v>
      </c>
      <c r="K44" s="53">
        <f t="shared" si="30"/>
        <v>369.44500000000011</v>
      </c>
      <c r="L44" s="53">
        <f t="shared" si="31"/>
        <v>11.083350000000003</v>
      </c>
      <c r="M44" s="55">
        <f t="shared" si="32"/>
        <v>380.5283500000001</v>
      </c>
      <c r="N44" s="53">
        <f t="shared" si="33"/>
        <v>439.2</v>
      </c>
      <c r="O44" s="53">
        <f t="shared" si="34"/>
        <v>13.176</v>
      </c>
      <c r="P44" s="51">
        <f t="shared" si="35"/>
        <v>452.37599999999998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  <c r="Y44">
        <v>400</v>
      </c>
    </row>
    <row r="45" spans="1:25" x14ac:dyDescent="0.3">
      <c r="A45" s="47" t="s">
        <v>29</v>
      </c>
      <c r="B45" s="50">
        <f t="shared" si="21"/>
        <v>100.6425</v>
      </c>
      <c r="C45" s="50">
        <f t="shared" si="22"/>
        <v>3.0192749999999999</v>
      </c>
      <c r="D45" s="51">
        <f t="shared" si="23"/>
        <v>103.66177499999999</v>
      </c>
      <c r="E45" s="54">
        <f t="shared" si="24"/>
        <v>168.5805</v>
      </c>
      <c r="F45" s="54">
        <f t="shared" si="25"/>
        <v>5.0574149999999998</v>
      </c>
      <c r="G45" s="51">
        <f t="shared" si="26"/>
        <v>173.63791499999999</v>
      </c>
      <c r="H45" s="50">
        <f t="shared" si="27"/>
        <v>223.20000000000002</v>
      </c>
      <c r="I45" s="50">
        <f t="shared" si="28"/>
        <v>6.6960000000000006</v>
      </c>
      <c r="J45" s="51">
        <f t="shared" si="29"/>
        <v>229.89600000000002</v>
      </c>
      <c r="K45" s="53">
        <f t="shared" si="30"/>
        <v>277.08374999999995</v>
      </c>
      <c r="L45" s="53">
        <f t="shared" si="31"/>
        <v>8.3125125000000004</v>
      </c>
      <c r="M45" s="55">
        <f t="shared" si="32"/>
        <v>285.39626249999998</v>
      </c>
      <c r="N45" s="53">
        <f t="shared" si="33"/>
        <v>329.40000000000003</v>
      </c>
      <c r="O45" s="53">
        <f t="shared" si="34"/>
        <v>9.8820000000000014</v>
      </c>
      <c r="P45" s="51">
        <f t="shared" si="35"/>
        <v>339.28200000000004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  <c r="Y45">
        <v>300</v>
      </c>
    </row>
    <row r="46" spans="1:25" x14ac:dyDescent="0.3">
      <c r="A46" s="47" t="s">
        <v>30</v>
      </c>
      <c r="B46" s="50">
        <f t="shared" si="21"/>
        <v>75.481874999999988</v>
      </c>
      <c r="C46" s="50">
        <f t="shared" si="22"/>
        <v>2.2644562499999998</v>
      </c>
      <c r="D46" s="51">
        <f t="shared" si="23"/>
        <v>77.746331249999997</v>
      </c>
      <c r="E46" s="54">
        <f t="shared" si="24"/>
        <v>126.43537499999999</v>
      </c>
      <c r="F46" s="54">
        <f t="shared" si="25"/>
        <v>3.7930612500000001</v>
      </c>
      <c r="G46" s="51">
        <f t="shared" si="26"/>
        <v>130.22843624999999</v>
      </c>
      <c r="H46" s="50">
        <f t="shared" si="27"/>
        <v>167.40000000000003</v>
      </c>
      <c r="I46" s="50">
        <f t="shared" si="28"/>
        <v>5.0220000000000011</v>
      </c>
      <c r="J46" s="51">
        <f t="shared" si="29"/>
        <v>172.42200000000003</v>
      </c>
      <c r="K46" s="53">
        <f t="shared" si="30"/>
        <v>207.81281250000004</v>
      </c>
      <c r="L46" s="53">
        <f t="shared" si="31"/>
        <v>6.2343843750000012</v>
      </c>
      <c r="M46" s="55">
        <f t="shared" si="32"/>
        <v>214.04719687500005</v>
      </c>
      <c r="N46" s="53">
        <f t="shared" si="33"/>
        <v>247.05</v>
      </c>
      <c r="O46" s="53">
        <f t="shared" si="34"/>
        <v>7.4115000000000011</v>
      </c>
      <c r="P46" s="51">
        <f t="shared" si="35"/>
        <v>254.46150000000003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  <c r="Y46">
        <v>225</v>
      </c>
    </row>
    <row r="47" spans="1:25" x14ac:dyDescent="0.3">
      <c r="A47" s="47" t="s">
        <v>74</v>
      </c>
      <c r="B47" s="50">
        <f t="shared" si="21"/>
        <v>251.60624999999999</v>
      </c>
      <c r="C47" s="50">
        <f t="shared" si="22"/>
        <v>7.5481874999999992</v>
      </c>
      <c r="D47" s="51">
        <f t="shared" si="23"/>
        <v>259.15443749999997</v>
      </c>
      <c r="E47" s="54">
        <f t="shared" si="24"/>
        <v>421.45125000000002</v>
      </c>
      <c r="F47" s="54">
        <f t="shared" si="25"/>
        <v>12.643537500000001</v>
      </c>
      <c r="G47" s="51">
        <f t="shared" si="26"/>
        <v>434.0947875</v>
      </c>
      <c r="H47" s="50">
        <f t="shared" si="27"/>
        <v>558</v>
      </c>
      <c r="I47" s="50">
        <f t="shared" si="28"/>
        <v>16.740000000000002</v>
      </c>
      <c r="J47" s="51">
        <f t="shared" si="29"/>
        <v>574.74</v>
      </c>
      <c r="K47" s="53">
        <f t="shared" si="30"/>
        <v>692.70937500000002</v>
      </c>
      <c r="L47" s="53">
        <f t="shared" si="31"/>
        <v>20.781281249999999</v>
      </c>
      <c r="M47" s="55">
        <f t="shared" si="32"/>
        <v>713.49065625000003</v>
      </c>
      <c r="N47" s="53">
        <f t="shared" si="33"/>
        <v>823.5</v>
      </c>
      <c r="O47" s="53">
        <f t="shared" si="34"/>
        <v>24.705000000000002</v>
      </c>
      <c r="P47" s="51">
        <f t="shared" si="35"/>
        <v>848.20500000000004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  <c r="Y47">
        <v>750</v>
      </c>
    </row>
    <row r="48" spans="1:25" x14ac:dyDescent="0.3">
      <c r="A48" s="47" t="s">
        <v>31</v>
      </c>
      <c r="B48" s="50">
        <f t="shared" si="21"/>
        <v>268.38</v>
      </c>
      <c r="C48" s="50">
        <f t="shared" si="22"/>
        <v>8.051400000000001</v>
      </c>
      <c r="D48" s="51">
        <f t="shared" si="23"/>
        <v>276.4314</v>
      </c>
      <c r="E48" s="54">
        <f t="shared" si="24"/>
        <v>449.54799999999994</v>
      </c>
      <c r="F48" s="54">
        <f t="shared" si="25"/>
        <v>13.48644</v>
      </c>
      <c r="G48" s="51">
        <f t="shared" si="26"/>
        <v>463.03443999999996</v>
      </c>
      <c r="H48" s="50">
        <f t="shared" si="27"/>
        <v>595.20000000000005</v>
      </c>
      <c r="I48" s="50">
        <f t="shared" si="28"/>
        <v>17.856000000000002</v>
      </c>
      <c r="J48" s="51">
        <f t="shared" si="29"/>
        <v>613.05600000000004</v>
      </c>
      <c r="K48" s="53">
        <f t="shared" si="30"/>
        <v>738.89000000000021</v>
      </c>
      <c r="L48" s="53">
        <f t="shared" si="31"/>
        <v>22.166700000000006</v>
      </c>
      <c r="M48" s="55">
        <f t="shared" si="32"/>
        <v>761.05670000000021</v>
      </c>
      <c r="N48" s="53">
        <f t="shared" si="33"/>
        <v>878.4</v>
      </c>
      <c r="O48" s="53">
        <f t="shared" si="34"/>
        <v>26.352</v>
      </c>
      <c r="P48" s="51">
        <f t="shared" si="35"/>
        <v>904.75199999999995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  <c r="Y48">
        <v>800</v>
      </c>
    </row>
    <row r="49" spans="1:25" x14ac:dyDescent="0.3">
      <c r="A49" s="47" t="s">
        <v>76</v>
      </c>
      <c r="B49" s="50">
        <f t="shared" si="21"/>
        <v>137.54474999999996</v>
      </c>
      <c r="C49" s="50">
        <f t="shared" si="22"/>
        <v>4.1263424999999998</v>
      </c>
      <c r="D49" s="51">
        <f t="shared" si="23"/>
        <v>141.67109249999999</v>
      </c>
      <c r="E49" s="54">
        <f t="shared" si="24"/>
        <v>230.39335000000003</v>
      </c>
      <c r="F49" s="54">
        <f t="shared" si="25"/>
        <v>6.9118005</v>
      </c>
      <c r="G49" s="51">
        <f t="shared" si="26"/>
        <v>237.30515050000002</v>
      </c>
      <c r="H49" s="50">
        <f t="shared" si="27"/>
        <v>305.03999999999996</v>
      </c>
      <c r="I49" s="50">
        <f t="shared" si="28"/>
        <v>9.1511999999999993</v>
      </c>
      <c r="J49" s="51">
        <f t="shared" si="29"/>
        <v>314.19119999999998</v>
      </c>
      <c r="K49" s="53">
        <f t="shared" si="30"/>
        <v>378.68112500000007</v>
      </c>
      <c r="L49" s="53">
        <f t="shared" si="31"/>
        <v>11.36043375</v>
      </c>
      <c r="M49" s="55">
        <f t="shared" si="32"/>
        <v>390.04155875000004</v>
      </c>
      <c r="N49" s="53">
        <f t="shared" si="33"/>
        <v>450.18</v>
      </c>
      <c r="O49" s="53">
        <f t="shared" si="34"/>
        <v>13.5054</v>
      </c>
      <c r="P49" s="51">
        <f t="shared" si="35"/>
        <v>463.68540000000002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  <c r="Y49">
        <v>400</v>
      </c>
    </row>
    <row r="50" spans="1:25" x14ac:dyDescent="0.3">
      <c r="A50" s="47" t="s">
        <v>75</v>
      </c>
      <c r="B50" s="50">
        <f t="shared" si="21"/>
        <v>137.54474999999996</v>
      </c>
      <c r="C50" s="50">
        <f t="shared" si="22"/>
        <v>4.1263424999999998</v>
      </c>
      <c r="D50" s="51">
        <f t="shared" si="23"/>
        <v>141.67109249999999</v>
      </c>
      <c r="E50" s="54">
        <f t="shared" si="24"/>
        <v>230.39335000000003</v>
      </c>
      <c r="F50" s="54">
        <f t="shared" si="25"/>
        <v>6.9118005</v>
      </c>
      <c r="G50" s="51">
        <f t="shared" si="26"/>
        <v>237.30515050000002</v>
      </c>
      <c r="H50" s="50">
        <f t="shared" si="27"/>
        <v>305.03999999999996</v>
      </c>
      <c r="I50" s="50">
        <f t="shared" si="28"/>
        <v>9.1511999999999993</v>
      </c>
      <c r="J50" s="51">
        <f t="shared" si="29"/>
        <v>314.19119999999998</v>
      </c>
      <c r="K50" s="53">
        <f t="shared" si="30"/>
        <v>378.68112500000007</v>
      </c>
      <c r="L50" s="53">
        <f t="shared" si="31"/>
        <v>11.36043375</v>
      </c>
      <c r="M50" s="55">
        <f t="shared" si="32"/>
        <v>390.04155875000004</v>
      </c>
      <c r="N50" s="53">
        <f t="shared" si="33"/>
        <v>450.18</v>
      </c>
      <c r="O50" s="53">
        <f t="shared" si="34"/>
        <v>13.5054</v>
      </c>
      <c r="P50" s="51">
        <f t="shared" si="35"/>
        <v>463.68540000000002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  <c r="Y50">
        <v>410</v>
      </c>
    </row>
    <row r="51" spans="1:25" x14ac:dyDescent="0.3">
      <c r="A51" s="47" t="s">
        <v>56</v>
      </c>
      <c r="B51" s="50">
        <f t="shared" si="21"/>
        <v>150.96374999999998</v>
      </c>
      <c r="C51" s="50">
        <f t="shared" si="22"/>
        <v>4.5289124999999997</v>
      </c>
      <c r="D51" s="51">
        <f t="shared" si="23"/>
        <v>155.49266249999999</v>
      </c>
      <c r="E51" s="54">
        <f t="shared" si="24"/>
        <v>252.87074999999999</v>
      </c>
      <c r="F51" s="54">
        <f t="shared" si="25"/>
        <v>7.5861225000000001</v>
      </c>
      <c r="G51" s="51">
        <f t="shared" si="26"/>
        <v>260.45687249999997</v>
      </c>
      <c r="H51" s="50">
        <f t="shared" si="27"/>
        <v>334.80000000000007</v>
      </c>
      <c r="I51" s="50">
        <f t="shared" si="28"/>
        <v>10.044000000000002</v>
      </c>
      <c r="J51" s="51">
        <f t="shared" si="29"/>
        <v>344.84400000000005</v>
      </c>
      <c r="K51" s="53">
        <f t="shared" si="30"/>
        <v>415.62562500000007</v>
      </c>
      <c r="L51" s="53">
        <f t="shared" si="31"/>
        <v>12.468768750000002</v>
      </c>
      <c r="M51" s="55">
        <f t="shared" si="32"/>
        <v>428.09439375000011</v>
      </c>
      <c r="N51" s="53">
        <f t="shared" si="33"/>
        <v>494.1</v>
      </c>
      <c r="O51" s="53">
        <f t="shared" si="34"/>
        <v>14.823000000000002</v>
      </c>
      <c r="P51" s="51">
        <f t="shared" si="35"/>
        <v>508.92300000000006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  <c r="Y51">
        <v>450</v>
      </c>
    </row>
    <row r="52" spans="1:25" x14ac:dyDescent="0.3">
      <c r="A52" s="47" t="s">
        <v>57</v>
      </c>
      <c r="B52" s="50">
        <f t="shared" si="21"/>
        <v>167.73749999999998</v>
      </c>
      <c r="C52" s="50">
        <f t="shared" si="22"/>
        <v>5.0321249999999997</v>
      </c>
      <c r="D52" s="51">
        <f t="shared" si="23"/>
        <v>172.76962499999999</v>
      </c>
      <c r="E52" s="54">
        <f t="shared" si="24"/>
        <v>280.96750000000003</v>
      </c>
      <c r="F52" s="54">
        <f t="shared" si="25"/>
        <v>8.4290249999999993</v>
      </c>
      <c r="G52" s="51">
        <f t="shared" si="26"/>
        <v>289.396525</v>
      </c>
      <c r="H52" s="50">
        <f t="shared" si="27"/>
        <v>372</v>
      </c>
      <c r="I52" s="50">
        <f t="shared" si="28"/>
        <v>11.16</v>
      </c>
      <c r="J52" s="51">
        <f t="shared" si="29"/>
        <v>383.16</v>
      </c>
      <c r="K52" s="53">
        <f t="shared" si="30"/>
        <v>461.80624999999998</v>
      </c>
      <c r="L52" s="53">
        <f t="shared" si="31"/>
        <v>13.8541875</v>
      </c>
      <c r="M52" s="55">
        <f t="shared" si="32"/>
        <v>475.6604375</v>
      </c>
      <c r="N52" s="53">
        <f t="shared" si="33"/>
        <v>549</v>
      </c>
      <c r="O52" s="53">
        <f t="shared" si="34"/>
        <v>16.470000000000002</v>
      </c>
      <c r="P52" s="51">
        <f t="shared" si="35"/>
        <v>565.47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  <c r="Y52">
        <v>500</v>
      </c>
    </row>
    <row r="53" spans="1:25" x14ac:dyDescent="0.3">
      <c r="A53" s="47" t="s">
        <v>58</v>
      </c>
      <c r="B53" s="50">
        <f t="shared" si="21"/>
        <v>268.38</v>
      </c>
      <c r="C53" s="50">
        <f t="shared" si="22"/>
        <v>8.051400000000001</v>
      </c>
      <c r="D53" s="51">
        <f t="shared" si="23"/>
        <v>276.4314</v>
      </c>
      <c r="E53" s="54">
        <f t="shared" si="24"/>
        <v>449.54799999999994</v>
      </c>
      <c r="F53" s="54">
        <f t="shared" si="25"/>
        <v>13.48644</v>
      </c>
      <c r="G53" s="51">
        <f t="shared" si="26"/>
        <v>463.03443999999996</v>
      </c>
      <c r="H53" s="50">
        <f t="shared" si="27"/>
        <v>595.20000000000005</v>
      </c>
      <c r="I53" s="50">
        <f t="shared" si="28"/>
        <v>17.856000000000002</v>
      </c>
      <c r="J53" s="51">
        <f t="shared" si="29"/>
        <v>613.05600000000004</v>
      </c>
      <c r="K53" s="53">
        <f t="shared" si="30"/>
        <v>738.89000000000021</v>
      </c>
      <c r="L53" s="53">
        <f t="shared" si="31"/>
        <v>22.166700000000006</v>
      </c>
      <c r="M53" s="55">
        <f t="shared" si="32"/>
        <v>761.05670000000021</v>
      </c>
      <c r="N53" s="53">
        <f t="shared" si="33"/>
        <v>878.4</v>
      </c>
      <c r="O53" s="53">
        <f t="shared" si="34"/>
        <v>26.352</v>
      </c>
      <c r="P53" s="51">
        <f t="shared" si="35"/>
        <v>904.75199999999995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  <c r="Y53">
        <v>800</v>
      </c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abSelected="1" topLeftCell="A15" workbookViewId="0">
      <selection activeCell="P31" sqref="P31:P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79</v>
      </c>
      <c r="B2" s="17"/>
      <c r="C2" s="17"/>
      <c r="D2" s="17"/>
      <c r="E2" s="17"/>
      <c r="F2" s="17"/>
      <c r="G2" s="17"/>
      <c r="H2" s="17"/>
      <c r="I2" s="63">
        <v>0.94499999999999995</v>
      </c>
      <c r="J2" s="18" t="s">
        <v>33</v>
      </c>
      <c r="K2" s="21">
        <v>3</v>
      </c>
      <c r="L2" s="18"/>
      <c r="M2" s="18">
        <v>1.03</v>
      </c>
      <c r="N2" s="18"/>
      <c r="O2" s="18"/>
      <c r="P2" s="64">
        <v>0.9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 t="s">
        <v>5</v>
      </c>
      <c r="D3" s="16">
        <v>0.93500000000000005</v>
      </c>
      <c r="E3" s="62">
        <v>0.98</v>
      </c>
      <c r="F3" s="16"/>
      <c r="G3" s="16">
        <v>0.93</v>
      </c>
      <c r="H3" s="62">
        <v>0.96499999999999997</v>
      </c>
      <c r="I3" s="16">
        <v>0.91500000000000004</v>
      </c>
      <c r="J3" s="16" t="s">
        <v>34</v>
      </c>
      <c r="K3" s="22">
        <f>(100+K2)</f>
        <v>103</v>
      </c>
      <c r="L3" s="16"/>
      <c r="M3" s="16">
        <v>0.89500000000000002</v>
      </c>
      <c r="N3" s="62">
        <v>0.92500000000000004</v>
      </c>
      <c r="O3" s="16"/>
      <c r="P3" s="16">
        <v>0.87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117.93809999999999</v>
      </c>
      <c r="C6" s="50">
        <f>D6-B6</f>
        <v>3.5381430000000051</v>
      </c>
      <c r="D6" s="51">
        <f>(R6+R6*$K$2/100)*$E$3</f>
        <v>121.476243</v>
      </c>
      <c r="E6" s="50">
        <f>VALUE(G6*100/$K$3)</f>
        <v>196.608135</v>
      </c>
      <c r="F6" s="50">
        <f>VALUE(G6*$K$2/$K$3)</f>
        <v>5.8982440499999997</v>
      </c>
      <c r="G6" s="51">
        <f>(S6+S6*$K$2/100)*$H$3</f>
        <v>202.50637904999999</v>
      </c>
      <c r="H6" s="52">
        <f>VALUE(J6*100/$K$3)</f>
        <v>256.28399999999999</v>
      </c>
      <c r="I6" s="52">
        <f>VALUE(J6*$K$2/$K$3)</f>
        <v>7.6885199999999987</v>
      </c>
      <c r="J6" s="51">
        <f>(T6+T6*$K$2/100)*$I$2</f>
        <v>263.97251999999997</v>
      </c>
      <c r="K6" s="52">
        <f>VALUE(M6*100/$K$3)</f>
        <v>313.10463750000002</v>
      </c>
      <c r="L6" s="52">
        <f>VALUE(M6*$K$2/$K$3)</f>
        <v>9.3931391250000011</v>
      </c>
      <c r="M6" s="51">
        <f>(U6+U6*$K$2/100)*$N$3</f>
        <v>322.49777662500003</v>
      </c>
      <c r="N6" s="53">
        <f>VALUE(P6*100/$K$3)</f>
        <v>366.12</v>
      </c>
      <c r="O6" s="53">
        <f>VALUE(P6*$K$2/$K$3)</f>
        <v>10.983600000000003</v>
      </c>
      <c r="P6" s="51">
        <f>(V6+V6*$K$2/100)*$P$2</f>
        <v>377.10360000000003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117.93809999999999</v>
      </c>
      <c r="C7" s="50">
        <f t="shared" ref="C7:C28" si="1">D7-B7</f>
        <v>3.5381430000000051</v>
      </c>
      <c r="D7" s="51">
        <f t="shared" ref="D7:D28" si="2">(R7+R7*$K$2/100)*$E$3</f>
        <v>121.476243</v>
      </c>
      <c r="E7" s="50">
        <f t="shared" ref="E7:E28" si="3">VALUE(G7*100/$K$3)</f>
        <v>196.608135</v>
      </c>
      <c r="F7" s="50">
        <f t="shared" ref="F7:F28" si="4">VALUE(G7*$K$2/$K$3)</f>
        <v>5.8982440499999997</v>
      </c>
      <c r="G7" s="51">
        <f t="shared" ref="G7:G28" si="5">(S7+S7*$K$2/100)*$H$3</f>
        <v>202.50637904999999</v>
      </c>
      <c r="H7" s="52">
        <f t="shared" ref="H7:H28" si="6">VALUE(J7*100/$K$3)</f>
        <v>256.28399999999999</v>
      </c>
      <c r="I7" s="52">
        <f t="shared" ref="I7:I28" si="7">VALUE(J7*$K$2/$K$3)</f>
        <v>7.6885199999999987</v>
      </c>
      <c r="J7" s="51">
        <f t="shared" ref="J7:J28" si="8">(T7+T7*$K$2/100)*$I$2</f>
        <v>263.97251999999997</v>
      </c>
      <c r="K7" s="52">
        <f t="shared" ref="K7:K28" si="9">VALUE(M7*100/$K$3)</f>
        <v>313.10463750000002</v>
      </c>
      <c r="L7" s="52">
        <f t="shared" ref="L7:L28" si="10">VALUE(M7*$K$2/$K$3)</f>
        <v>9.3931391250000011</v>
      </c>
      <c r="M7" s="51">
        <f t="shared" ref="M7:M28" si="11">(U7+U7*$K$2/100)*$N$3</f>
        <v>322.49777662500003</v>
      </c>
      <c r="N7" s="53">
        <f t="shared" ref="N7:N28" si="12">VALUE(P7*100/$K$3)</f>
        <v>366.12</v>
      </c>
      <c r="O7" s="53">
        <f t="shared" ref="O7:O28" si="13">VALUE(P7*$K$2/$K$3)</f>
        <v>10.983600000000003</v>
      </c>
      <c r="P7" s="51">
        <f t="shared" ref="P7:P28" si="14">(V7+V7*$K$2/100)*$P$2</f>
        <v>377.10360000000003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125.244</v>
      </c>
      <c r="C8" s="50">
        <f t="shared" si="1"/>
        <v>3.7573199999999929</v>
      </c>
      <c r="D8" s="51">
        <f t="shared" si="2"/>
        <v>129.00131999999999</v>
      </c>
      <c r="E8" s="50">
        <f t="shared" si="3"/>
        <v>208.78739999999996</v>
      </c>
      <c r="F8" s="50">
        <f t="shared" si="4"/>
        <v>6.2636219999999998</v>
      </c>
      <c r="G8" s="51">
        <f t="shared" si="5"/>
        <v>215.05102199999999</v>
      </c>
      <c r="H8" s="52">
        <f t="shared" si="6"/>
        <v>272.15999999999997</v>
      </c>
      <c r="I8" s="52">
        <f t="shared" si="7"/>
        <v>8.1647999999999996</v>
      </c>
      <c r="J8" s="51">
        <f t="shared" si="8"/>
        <v>280.32479999999998</v>
      </c>
      <c r="K8" s="52">
        <f t="shared" si="9"/>
        <v>332.50049999999999</v>
      </c>
      <c r="L8" s="52">
        <f t="shared" si="10"/>
        <v>9.9750150000000009</v>
      </c>
      <c r="M8" s="51">
        <f t="shared" si="11"/>
        <v>342.47551500000003</v>
      </c>
      <c r="N8" s="53">
        <f t="shared" si="12"/>
        <v>388.8</v>
      </c>
      <c r="O8" s="53">
        <f t="shared" si="13"/>
        <v>11.664</v>
      </c>
      <c r="P8" s="51">
        <f t="shared" si="14"/>
        <v>400.464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125.244</v>
      </c>
      <c r="C9" s="50">
        <f t="shared" si="1"/>
        <v>3.7573199999999929</v>
      </c>
      <c r="D9" s="51">
        <f t="shared" si="2"/>
        <v>129.00131999999999</v>
      </c>
      <c r="E9" s="50">
        <f t="shared" si="3"/>
        <v>208.78739999999996</v>
      </c>
      <c r="F9" s="50">
        <f t="shared" si="4"/>
        <v>6.2636219999999998</v>
      </c>
      <c r="G9" s="51">
        <f t="shared" si="5"/>
        <v>215.05102199999999</v>
      </c>
      <c r="H9" s="52">
        <f t="shared" si="6"/>
        <v>272.15999999999997</v>
      </c>
      <c r="I9" s="52">
        <f t="shared" si="7"/>
        <v>8.1647999999999996</v>
      </c>
      <c r="J9" s="51">
        <f t="shared" si="8"/>
        <v>280.32479999999998</v>
      </c>
      <c r="K9" s="52">
        <f t="shared" si="9"/>
        <v>332.50049999999999</v>
      </c>
      <c r="L9" s="52">
        <f t="shared" si="10"/>
        <v>9.9750150000000009</v>
      </c>
      <c r="M9" s="51">
        <f t="shared" si="11"/>
        <v>342.47551500000003</v>
      </c>
      <c r="N9" s="53">
        <f t="shared" si="12"/>
        <v>388.8</v>
      </c>
      <c r="O9" s="53">
        <f t="shared" si="13"/>
        <v>11.664</v>
      </c>
      <c r="P9" s="51">
        <f t="shared" si="14"/>
        <v>400.464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198.30300000000003</v>
      </c>
      <c r="C10" s="50">
        <f t="shared" si="1"/>
        <v>5.949089999999984</v>
      </c>
      <c r="D10" s="51">
        <f t="shared" si="2"/>
        <v>204.25209000000001</v>
      </c>
      <c r="E10" s="50">
        <f t="shared" si="3"/>
        <v>330.58005000000003</v>
      </c>
      <c r="F10" s="50">
        <f t="shared" si="4"/>
        <v>9.9174015000000004</v>
      </c>
      <c r="G10" s="51">
        <f t="shared" si="5"/>
        <v>340.49745150000001</v>
      </c>
      <c r="H10" s="52">
        <f t="shared" si="6"/>
        <v>430.92</v>
      </c>
      <c r="I10" s="52">
        <f t="shared" si="7"/>
        <v>12.9276</v>
      </c>
      <c r="J10" s="51">
        <f t="shared" si="8"/>
        <v>443.8476</v>
      </c>
      <c r="K10" s="52">
        <f t="shared" si="9"/>
        <v>526.45912499999997</v>
      </c>
      <c r="L10" s="52">
        <f t="shared" si="10"/>
        <v>15.79377375</v>
      </c>
      <c r="M10" s="51">
        <f t="shared" si="11"/>
        <v>542.25289874999999</v>
      </c>
      <c r="N10" s="53">
        <f t="shared" si="12"/>
        <v>615.59999999999991</v>
      </c>
      <c r="O10" s="53">
        <f t="shared" si="13"/>
        <v>18.468</v>
      </c>
      <c r="P10" s="51">
        <f t="shared" si="14"/>
        <v>634.06799999999998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198.30300000000003</v>
      </c>
      <c r="C11" s="50">
        <f t="shared" si="1"/>
        <v>5.949089999999984</v>
      </c>
      <c r="D11" s="51">
        <f t="shared" si="2"/>
        <v>204.25209000000001</v>
      </c>
      <c r="E11" s="50">
        <f t="shared" si="3"/>
        <v>330.58005000000003</v>
      </c>
      <c r="F11" s="50">
        <f t="shared" si="4"/>
        <v>9.9174015000000004</v>
      </c>
      <c r="G11" s="51">
        <f t="shared" si="5"/>
        <v>340.49745150000001</v>
      </c>
      <c r="H11" s="52">
        <f t="shared" si="6"/>
        <v>430.92</v>
      </c>
      <c r="I11" s="52">
        <f t="shared" si="7"/>
        <v>12.9276</v>
      </c>
      <c r="J11" s="51">
        <f t="shared" si="8"/>
        <v>443.8476</v>
      </c>
      <c r="K11" s="52">
        <f t="shared" si="9"/>
        <v>526.45912499999997</v>
      </c>
      <c r="L11" s="52">
        <f t="shared" si="10"/>
        <v>15.79377375</v>
      </c>
      <c r="M11" s="51">
        <f t="shared" si="11"/>
        <v>542.25289874999999</v>
      </c>
      <c r="N11" s="53">
        <f t="shared" si="12"/>
        <v>615.59999999999991</v>
      </c>
      <c r="O11" s="53">
        <f t="shared" si="13"/>
        <v>18.468</v>
      </c>
      <c r="P11" s="51">
        <f t="shared" si="14"/>
        <v>634.06799999999998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198.30300000000003</v>
      </c>
      <c r="C12" s="50">
        <f t="shared" si="1"/>
        <v>5.949089999999984</v>
      </c>
      <c r="D12" s="51">
        <f t="shared" si="2"/>
        <v>204.25209000000001</v>
      </c>
      <c r="E12" s="50">
        <f t="shared" si="3"/>
        <v>330.58005000000003</v>
      </c>
      <c r="F12" s="50">
        <f t="shared" si="4"/>
        <v>9.9174015000000004</v>
      </c>
      <c r="G12" s="51">
        <f t="shared" si="5"/>
        <v>340.49745150000001</v>
      </c>
      <c r="H12" s="52">
        <f t="shared" si="6"/>
        <v>430.92</v>
      </c>
      <c r="I12" s="52">
        <f t="shared" si="7"/>
        <v>12.9276</v>
      </c>
      <c r="J12" s="51">
        <f t="shared" si="8"/>
        <v>443.8476</v>
      </c>
      <c r="K12" s="52">
        <f t="shared" si="9"/>
        <v>526.45912499999997</v>
      </c>
      <c r="L12" s="52">
        <f t="shared" si="10"/>
        <v>15.79377375</v>
      </c>
      <c r="M12" s="51">
        <f t="shared" si="11"/>
        <v>542.25289874999999</v>
      </c>
      <c r="N12" s="53">
        <f t="shared" si="12"/>
        <v>615.59999999999991</v>
      </c>
      <c r="O12" s="53">
        <f t="shared" si="13"/>
        <v>18.468</v>
      </c>
      <c r="P12" s="51">
        <f t="shared" si="14"/>
        <v>634.06799999999998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260.92499999999995</v>
      </c>
      <c r="C13" s="50">
        <f t="shared" si="1"/>
        <v>7.8277500000000373</v>
      </c>
      <c r="D13" s="51">
        <f t="shared" si="2"/>
        <v>268.75274999999999</v>
      </c>
      <c r="E13" s="50">
        <f t="shared" si="3"/>
        <v>434.97374999999994</v>
      </c>
      <c r="F13" s="50">
        <f t="shared" si="4"/>
        <v>13.049212499999998</v>
      </c>
      <c r="G13" s="51">
        <f t="shared" si="5"/>
        <v>448.02296249999995</v>
      </c>
      <c r="H13" s="52">
        <f t="shared" si="6"/>
        <v>567</v>
      </c>
      <c r="I13" s="52">
        <f t="shared" si="7"/>
        <v>17.009999999999998</v>
      </c>
      <c r="J13" s="51">
        <f t="shared" si="8"/>
        <v>584.01</v>
      </c>
      <c r="K13" s="52">
        <f t="shared" si="9"/>
        <v>692.70937500000002</v>
      </c>
      <c r="L13" s="52">
        <f t="shared" si="10"/>
        <v>20.781281249999999</v>
      </c>
      <c r="M13" s="51">
        <f t="shared" si="11"/>
        <v>713.49065625000003</v>
      </c>
      <c r="N13" s="53">
        <f t="shared" si="12"/>
        <v>810</v>
      </c>
      <c r="O13" s="53">
        <f t="shared" si="13"/>
        <v>24.3</v>
      </c>
      <c r="P13" s="51">
        <f t="shared" si="14"/>
        <v>834.30000000000007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260.92499999999995</v>
      </c>
      <c r="C14" s="50">
        <f t="shared" si="1"/>
        <v>7.8277500000000373</v>
      </c>
      <c r="D14" s="51">
        <f t="shared" si="2"/>
        <v>268.75274999999999</v>
      </c>
      <c r="E14" s="50">
        <f t="shared" si="3"/>
        <v>434.97374999999994</v>
      </c>
      <c r="F14" s="50">
        <f t="shared" si="4"/>
        <v>13.049212499999998</v>
      </c>
      <c r="G14" s="51">
        <f t="shared" si="5"/>
        <v>448.02296249999995</v>
      </c>
      <c r="H14" s="52">
        <f t="shared" si="6"/>
        <v>567</v>
      </c>
      <c r="I14" s="52">
        <f t="shared" si="7"/>
        <v>17.009999999999998</v>
      </c>
      <c r="J14" s="51">
        <f t="shared" si="8"/>
        <v>584.01</v>
      </c>
      <c r="K14" s="52">
        <f t="shared" si="9"/>
        <v>692.70937500000002</v>
      </c>
      <c r="L14" s="52">
        <f t="shared" si="10"/>
        <v>20.781281249999999</v>
      </c>
      <c r="M14" s="51">
        <f t="shared" si="11"/>
        <v>713.49065625000003</v>
      </c>
      <c r="N14" s="53">
        <f t="shared" si="12"/>
        <v>810</v>
      </c>
      <c r="O14" s="53">
        <f t="shared" si="13"/>
        <v>24.3</v>
      </c>
      <c r="P14" s="51">
        <f t="shared" si="14"/>
        <v>834.30000000000007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143.50874999999999</v>
      </c>
      <c r="C15" s="50">
        <f t="shared" si="1"/>
        <v>4.3052624999999978</v>
      </c>
      <c r="D15" s="51">
        <f t="shared" si="2"/>
        <v>147.81401249999999</v>
      </c>
      <c r="E15" s="50">
        <f t="shared" si="3"/>
        <v>239.23556249999999</v>
      </c>
      <c r="F15" s="50">
        <f t="shared" si="4"/>
        <v>7.1770668749999995</v>
      </c>
      <c r="G15" s="51">
        <f t="shared" si="5"/>
        <v>246.41262937499999</v>
      </c>
      <c r="H15" s="52">
        <f t="shared" si="6"/>
        <v>311.84999999999997</v>
      </c>
      <c r="I15" s="52">
        <f t="shared" si="7"/>
        <v>9.3554999999999993</v>
      </c>
      <c r="J15" s="51">
        <f t="shared" si="8"/>
        <v>321.20549999999997</v>
      </c>
      <c r="K15" s="52">
        <f t="shared" si="9"/>
        <v>380.99015625000004</v>
      </c>
      <c r="L15" s="52">
        <f t="shared" si="10"/>
        <v>11.429704687500001</v>
      </c>
      <c r="M15" s="51">
        <f t="shared" si="11"/>
        <v>392.41986093750006</v>
      </c>
      <c r="N15" s="53">
        <f t="shared" si="12"/>
        <v>445.5</v>
      </c>
      <c r="O15" s="53">
        <f t="shared" si="13"/>
        <v>13.365</v>
      </c>
      <c r="P15" s="51">
        <f t="shared" si="14"/>
        <v>458.86500000000001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143.50874999999999</v>
      </c>
      <c r="C16" s="50">
        <f t="shared" si="1"/>
        <v>4.3052624999999978</v>
      </c>
      <c r="D16" s="51">
        <f t="shared" si="2"/>
        <v>147.81401249999999</v>
      </c>
      <c r="E16" s="50">
        <f t="shared" si="3"/>
        <v>239.23556249999999</v>
      </c>
      <c r="F16" s="50">
        <f t="shared" si="4"/>
        <v>7.1770668749999995</v>
      </c>
      <c r="G16" s="51">
        <f t="shared" si="5"/>
        <v>246.41262937499999</v>
      </c>
      <c r="H16" s="52">
        <f t="shared" si="6"/>
        <v>311.84999999999997</v>
      </c>
      <c r="I16" s="52">
        <f t="shared" si="7"/>
        <v>9.3554999999999993</v>
      </c>
      <c r="J16" s="51">
        <f t="shared" si="8"/>
        <v>321.20549999999997</v>
      </c>
      <c r="K16" s="52">
        <f t="shared" si="9"/>
        <v>380.99015625000004</v>
      </c>
      <c r="L16" s="52">
        <f t="shared" si="10"/>
        <v>11.429704687500001</v>
      </c>
      <c r="M16" s="51">
        <f t="shared" si="11"/>
        <v>392.41986093750006</v>
      </c>
      <c r="N16" s="53">
        <f t="shared" si="12"/>
        <v>445.5</v>
      </c>
      <c r="O16" s="53">
        <f t="shared" si="13"/>
        <v>13.365</v>
      </c>
      <c r="P16" s="51">
        <f t="shared" si="14"/>
        <v>458.86500000000001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143.50874999999999</v>
      </c>
      <c r="C17" s="50">
        <f t="shared" si="1"/>
        <v>4.3052624999999978</v>
      </c>
      <c r="D17" s="51">
        <f t="shared" si="2"/>
        <v>147.81401249999999</v>
      </c>
      <c r="E17" s="50">
        <f t="shared" si="3"/>
        <v>239.23556249999999</v>
      </c>
      <c r="F17" s="50">
        <f t="shared" si="4"/>
        <v>7.1770668749999995</v>
      </c>
      <c r="G17" s="51">
        <f t="shared" si="5"/>
        <v>246.41262937499999</v>
      </c>
      <c r="H17" s="52">
        <f t="shared" si="6"/>
        <v>311.84999999999997</v>
      </c>
      <c r="I17" s="52">
        <f t="shared" si="7"/>
        <v>9.3554999999999993</v>
      </c>
      <c r="J17" s="51">
        <f t="shared" si="8"/>
        <v>321.20549999999997</v>
      </c>
      <c r="K17" s="52">
        <f t="shared" si="9"/>
        <v>380.99015625000004</v>
      </c>
      <c r="L17" s="52">
        <f t="shared" si="10"/>
        <v>11.429704687500001</v>
      </c>
      <c r="M17" s="51">
        <f t="shared" si="11"/>
        <v>392.41986093750006</v>
      </c>
      <c r="N17" s="53">
        <f t="shared" si="12"/>
        <v>445.5</v>
      </c>
      <c r="O17" s="53">
        <f t="shared" si="13"/>
        <v>13.365</v>
      </c>
      <c r="P17" s="51">
        <f t="shared" si="14"/>
        <v>458.86500000000001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156.55499999999998</v>
      </c>
      <c r="C18" s="50">
        <f t="shared" si="1"/>
        <v>4.6966500000000053</v>
      </c>
      <c r="D18" s="51">
        <f t="shared" si="2"/>
        <v>161.25164999999998</v>
      </c>
      <c r="E18" s="50">
        <f t="shared" si="3"/>
        <v>260.98424999999997</v>
      </c>
      <c r="F18" s="50">
        <f t="shared" si="4"/>
        <v>7.8295274999999984</v>
      </c>
      <c r="G18" s="51">
        <f t="shared" si="5"/>
        <v>268.81377749999996</v>
      </c>
      <c r="H18" s="52">
        <f t="shared" si="6"/>
        <v>340.2</v>
      </c>
      <c r="I18" s="52">
        <f t="shared" si="7"/>
        <v>10.206000000000001</v>
      </c>
      <c r="J18" s="51">
        <f t="shared" si="8"/>
        <v>350.40600000000001</v>
      </c>
      <c r="K18" s="52">
        <f t="shared" si="9"/>
        <v>415.62562500000007</v>
      </c>
      <c r="L18" s="52">
        <f t="shared" si="10"/>
        <v>12.468768750000002</v>
      </c>
      <c r="M18" s="51">
        <f t="shared" si="11"/>
        <v>428.09439375000011</v>
      </c>
      <c r="N18" s="53">
        <f t="shared" si="12"/>
        <v>486.00000000000006</v>
      </c>
      <c r="O18" s="53">
        <f t="shared" si="13"/>
        <v>14.580000000000002</v>
      </c>
      <c r="P18" s="51">
        <f t="shared" si="14"/>
        <v>500.58000000000004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104.36999999999999</v>
      </c>
      <c r="C19" s="50">
        <f t="shared" si="1"/>
        <v>3.1311000000000035</v>
      </c>
      <c r="D19" s="51">
        <f t="shared" si="2"/>
        <v>107.50109999999999</v>
      </c>
      <c r="E19" s="50">
        <f t="shared" si="3"/>
        <v>173.98949999999996</v>
      </c>
      <c r="F19" s="50">
        <f t="shared" si="4"/>
        <v>5.2196849999999992</v>
      </c>
      <c r="G19" s="51">
        <f t="shared" si="5"/>
        <v>179.20918499999996</v>
      </c>
      <c r="H19" s="52">
        <f t="shared" si="6"/>
        <v>226.79999999999998</v>
      </c>
      <c r="I19" s="52">
        <f t="shared" si="7"/>
        <v>6.8039999999999994</v>
      </c>
      <c r="J19" s="51">
        <f t="shared" si="8"/>
        <v>233.60399999999998</v>
      </c>
      <c r="K19" s="52">
        <f t="shared" si="9"/>
        <v>277.08374999999995</v>
      </c>
      <c r="L19" s="52">
        <f t="shared" si="10"/>
        <v>8.3125125000000004</v>
      </c>
      <c r="M19" s="51">
        <f t="shared" si="11"/>
        <v>285.39626249999998</v>
      </c>
      <c r="N19" s="53">
        <f t="shared" si="12"/>
        <v>324</v>
      </c>
      <c r="O19" s="53">
        <f t="shared" si="13"/>
        <v>9.7200000000000006</v>
      </c>
      <c r="P19" s="51">
        <f t="shared" si="14"/>
        <v>333.72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78.277499999999989</v>
      </c>
      <c r="C20" s="50">
        <f t="shared" si="1"/>
        <v>2.3483250000000027</v>
      </c>
      <c r="D20" s="51">
        <f t="shared" si="2"/>
        <v>80.625824999999992</v>
      </c>
      <c r="E20" s="50">
        <f t="shared" si="3"/>
        <v>130.49212499999999</v>
      </c>
      <c r="F20" s="50">
        <f t="shared" si="4"/>
        <v>3.9147637499999992</v>
      </c>
      <c r="G20" s="51">
        <f t="shared" si="5"/>
        <v>134.40688874999998</v>
      </c>
      <c r="H20" s="52">
        <f t="shared" si="6"/>
        <v>170.1</v>
      </c>
      <c r="I20" s="52">
        <f t="shared" si="7"/>
        <v>5.1030000000000006</v>
      </c>
      <c r="J20" s="51">
        <f t="shared" si="8"/>
        <v>175.203</v>
      </c>
      <c r="K20" s="52">
        <f t="shared" si="9"/>
        <v>207.81281250000004</v>
      </c>
      <c r="L20" s="52">
        <f t="shared" si="10"/>
        <v>6.2343843750000012</v>
      </c>
      <c r="M20" s="51">
        <f t="shared" si="11"/>
        <v>214.04719687500005</v>
      </c>
      <c r="N20" s="53">
        <f t="shared" si="12"/>
        <v>243.00000000000003</v>
      </c>
      <c r="O20" s="53">
        <f t="shared" si="13"/>
        <v>7.2900000000000009</v>
      </c>
      <c r="P20" s="51">
        <f t="shared" si="14"/>
        <v>250.29000000000002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58.708125000000003</v>
      </c>
      <c r="C21" s="50">
        <f t="shared" si="1"/>
        <v>1.7612437499999984</v>
      </c>
      <c r="D21" s="51">
        <f t="shared" si="2"/>
        <v>60.469368750000001</v>
      </c>
      <c r="E21" s="50">
        <f t="shared" si="3"/>
        <v>97.869093750000005</v>
      </c>
      <c r="F21" s="50">
        <f t="shared" si="4"/>
        <v>2.9360728125</v>
      </c>
      <c r="G21" s="51">
        <f t="shared" si="5"/>
        <v>100.80516656250001</v>
      </c>
      <c r="H21" s="52">
        <f t="shared" si="6"/>
        <v>127.575</v>
      </c>
      <c r="I21" s="52">
        <f t="shared" si="7"/>
        <v>3.8272500000000007</v>
      </c>
      <c r="J21" s="51">
        <f t="shared" si="8"/>
        <v>131.40225000000001</v>
      </c>
      <c r="K21" s="52">
        <f t="shared" si="9"/>
        <v>155.85960937500002</v>
      </c>
      <c r="L21" s="52">
        <f t="shared" si="10"/>
        <v>4.6757882812500009</v>
      </c>
      <c r="M21" s="51">
        <f t="shared" si="11"/>
        <v>160.53539765625001</v>
      </c>
      <c r="N21" s="53">
        <f t="shared" si="12"/>
        <v>182.25</v>
      </c>
      <c r="O21" s="53">
        <f t="shared" si="13"/>
        <v>5.4675000000000002</v>
      </c>
      <c r="P21" s="51">
        <f t="shared" si="14"/>
        <v>187.7175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195.69374999999999</v>
      </c>
      <c r="C22" s="50">
        <f t="shared" si="1"/>
        <v>5.8708124999999995</v>
      </c>
      <c r="D22" s="51">
        <f t="shared" si="2"/>
        <v>201.56456249999999</v>
      </c>
      <c r="E22" s="50">
        <f t="shared" si="3"/>
        <v>326.23031250000003</v>
      </c>
      <c r="F22" s="50">
        <f t="shared" si="4"/>
        <v>9.7869093750000005</v>
      </c>
      <c r="G22" s="51">
        <f t="shared" si="5"/>
        <v>336.01722187500002</v>
      </c>
      <c r="H22" s="52">
        <f t="shared" si="6"/>
        <v>425.25</v>
      </c>
      <c r="I22" s="52">
        <f t="shared" si="7"/>
        <v>12.7575</v>
      </c>
      <c r="J22" s="51">
        <f t="shared" si="8"/>
        <v>438.00749999999999</v>
      </c>
      <c r="K22" s="52">
        <f t="shared" si="9"/>
        <v>519.53203125000005</v>
      </c>
      <c r="L22" s="52">
        <f t="shared" si="10"/>
        <v>15.585960937500001</v>
      </c>
      <c r="M22" s="51">
        <f t="shared" si="11"/>
        <v>535.11799218750002</v>
      </c>
      <c r="N22" s="53">
        <f t="shared" si="12"/>
        <v>607.5</v>
      </c>
      <c r="O22" s="53">
        <f t="shared" si="13"/>
        <v>18.225000000000001</v>
      </c>
      <c r="P22" s="51">
        <f t="shared" si="14"/>
        <v>625.72500000000002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208.73999999999998</v>
      </c>
      <c r="C23" s="50">
        <f t="shared" si="1"/>
        <v>6.2622000000000071</v>
      </c>
      <c r="D23" s="51">
        <f t="shared" si="2"/>
        <v>215.00219999999999</v>
      </c>
      <c r="E23" s="50">
        <f t="shared" si="3"/>
        <v>347.97899999999993</v>
      </c>
      <c r="F23" s="50">
        <f t="shared" si="4"/>
        <v>10.439369999999998</v>
      </c>
      <c r="G23" s="51">
        <f t="shared" si="5"/>
        <v>358.41836999999992</v>
      </c>
      <c r="H23" s="52">
        <f t="shared" si="6"/>
        <v>453.59999999999997</v>
      </c>
      <c r="I23" s="52">
        <f t="shared" si="7"/>
        <v>13.607999999999999</v>
      </c>
      <c r="J23" s="51">
        <f t="shared" si="8"/>
        <v>467.20799999999997</v>
      </c>
      <c r="K23" s="52">
        <f t="shared" si="9"/>
        <v>554.1674999999999</v>
      </c>
      <c r="L23" s="52">
        <f t="shared" si="10"/>
        <v>16.625025000000001</v>
      </c>
      <c r="M23" s="51">
        <f t="shared" si="11"/>
        <v>570.79252499999996</v>
      </c>
      <c r="N23" s="53">
        <f t="shared" si="12"/>
        <v>648</v>
      </c>
      <c r="O23" s="53">
        <f t="shared" si="13"/>
        <v>19.440000000000001</v>
      </c>
      <c r="P23" s="51">
        <f t="shared" si="14"/>
        <v>667.44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106.97924999999998</v>
      </c>
      <c r="C24" s="50">
        <f t="shared" si="1"/>
        <v>3.2093775000000022</v>
      </c>
      <c r="D24" s="51">
        <f t="shared" si="2"/>
        <v>110.18862749999998</v>
      </c>
      <c r="E24" s="50">
        <f t="shared" si="3"/>
        <v>178.33923750000002</v>
      </c>
      <c r="F24" s="50">
        <f t="shared" si="4"/>
        <v>5.3501771250000001</v>
      </c>
      <c r="G24" s="51">
        <f t="shared" si="5"/>
        <v>183.68941462500001</v>
      </c>
      <c r="H24" s="52">
        <f t="shared" si="6"/>
        <v>232.47</v>
      </c>
      <c r="I24" s="52">
        <f t="shared" si="7"/>
        <v>6.9741</v>
      </c>
      <c r="J24" s="51">
        <f t="shared" si="8"/>
        <v>239.44409999999999</v>
      </c>
      <c r="K24" s="52">
        <f t="shared" si="9"/>
        <v>284.01084374999999</v>
      </c>
      <c r="L24" s="52">
        <f t="shared" si="10"/>
        <v>8.5203253125000007</v>
      </c>
      <c r="M24" s="51">
        <f t="shared" si="11"/>
        <v>292.5311690625</v>
      </c>
      <c r="N24" s="53">
        <f t="shared" si="12"/>
        <v>332.09999999999997</v>
      </c>
      <c r="O24" s="53">
        <f t="shared" si="13"/>
        <v>9.9629999999999992</v>
      </c>
      <c r="P24" s="51">
        <f t="shared" si="14"/>
        <v>342.06299999999999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106.97924999999998</v>
      </c>
      <c r="C25" s="50">
        <f t="shared" si="1"/>
        <v>3.2093775000000022</v>
      </c>
      <c r="D25" s="51">
        <f t="shared" si="2"/>
        <v>110.18862749999998</v>
      </c>
      <c r="E25" s="50">
        <f t="shared" si="3"/>
        <v>178.33923750000002</v>
      </c>
      <c r="F25" s="50">
        <f t="shared" si="4"/>
        <v>5.3501771250000001</v>
      </c>
      <c r="G25" s="51">
        <f t="shared" si="5"/>
        <v>183.68941462500001</v>
      </c>
      <c r="H25" s="52">
        <f t="shared" si="6"/>
        <v>232.47</v>
      </c>
      <c r="I25" s="52">
        <f t="shared" si="7"/>
        <v>6.9741</v>
      </c>
      <c r="J25" s="51">
        <f t="shared" si="8"/>
        <v>239.44409999999999</v>
      </c>
      <c r="K25" s="52">
        <f t="shared" si="9"/>
        <v>284.01084374999999</v>
      </c>
      <c r="L25" s="52">
        <f t="shared" si="10"/>
        <v>8.5203253125000007</v>
      </c>
      <c r="M25" s="51">
        <f t="shared" si="11"/>
        <v>292.5311690625</v>
      </c>
      <c r="N25" s="53">
        <f t="shared" si="12"/>
        <v>332.09999999999997</v>
      </c>
      <c r="O25" s="53">
        <f t="shared" si="13"/>
        <v>9.9629999999999992</v>
      </c>
      <c r="P25" s="51">
        <f t="shared" si="14"/>
        <v>342.06299999999999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117.41625000000001</v>
      </c>
      <c r="C26" s="50">
        <f t="shared" si="1"/>
        <v>3.5224874999999969</v>
      </c>
      <c r="D26" s="51">
        <f t="shared" si="2"/>
        <v>120.9387375</v>
      </c>
      <c r="E26" s="50">
        <f t="shared" si="3"/>
        <v>195.73818750000001</v>
      </c>
      <c r="F26" s="50">
        <f t="shared" si="4"/>
        <v>5.8721456249999999</v>
      </c>
      <c r="G26" s="51">
        <f t="shared" si="5"/>
        <v>201.61033312500001</v>
      </c>
      <c r="H26" s="52">
        <f t="shared" si="6"/>
        <v>255.15</v>
      </c>
      <c r="I26" s="52">
        <f t="shared" si="7"/>
        <v>7.6545000000000014</v>
      </c>
      <c r="J26" s="51">
        <f t="shared" si="8"/>
        <v>262.80450000000002</v>
      </c>
      <c r="K26" s="52">
        <f t="shared" si="9"/>
        <v>311.71921875000004</v>
      </c>
      <c r="L26" s="52">
        <f t="shared" si="10"/>
        <v>9.3515765625000018</v>
      </c>
      <c r="M26" s="51">
        <f t="shared" si="11"/>
        <v>321.07079531250002</v>
      </c>
      <c r="N26" s="53">
        <f t="shared" si="12"/>
        <v>364.5</v>
      </c>
      <c r="O26" s="53">
        <f t="shared" si="13"/>
        <v>10.935</v>
      </c>
      <c r="P26" s="51">
        <f t="shared" si="14"/>
        <v>375.435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130.46249999999998</v>
      </c>
      <c r="C27" s="50">
        <f t="shared" si="1"/>
        <v>3.9138750000000186</v>
      </c>
      <c r="D27" s="51">
        <f t="shared" si="2"/>
        <v>134.376375</v>
      </c>
      <c r="E27" s="50">
        <f t="shared" si="3"/>
        <v>217.48687499999997</v>
      </c>
      <c r="F27" s="50">
        <f t="shared" si="4"/>
        <v>6.5246062499999988</v>
      </c>
      <c r="G27" s="51">
        <f t="shared" si="5"/>
        <v>224.01148124999997</v>
      </c>
      <c r="H27" s="52">
        <f t="shared" si="6"/>
        <v>283.5</v>
      </c>
      <c r="I27" s="52">
        <f t="shared" si="7"/>
        <v>8.504999999999999</v>
      </c>
      <c r="J27" s="51">
        <f t="shared" si="8"/>
        <v>292.005</v>
      </c>
      <c r="K27" s="52">
        <f t="shared" si="9"/>
        <v>346.35468750000001</v>
      </c>
      <c r="L27" s="52">
        <f t="shared" si="10"/>
        <v>10.390640625</v>
      </c>
      <c r="M27" s="51">
        <f t="shared" si="11"/>
        <v>356.74532812500001</v>
      </c>
      <c r="N27" s="53">
        <f t="shared" si="12"/>
        <v>405</v>
      </c>
      <c r="O27" s="53">
        <f t="shared" si="13"/>
        <v>12.15</v>
      </c>
      <c r="P27" s="51">
        <f t="shared" si="14"/>
        <v>417.15000000000003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208.73999999999998</v>
      </c>
      <c r="C28" s="50">
        <f t="shared" si="1"/>
        <v>6.2622000000000071</v>
      </c>
      <c r="D28" s="51">
        <f t="shared" si="2"/>
        <v>215.00219999999999</v>
      </c>
      <c r="E28" s="50">
        <f t="shared" si="3"/>
        <v>347.97899999999993</v>
      </c>
      <c r="F28" s="50">
        <f t="shared" si="4"/>
        <v>10.439369999999998</v>
      </c>
      <c r="G28" s="51">
        <f t="shared" si="5"/>
        <v>358.41836999999992</v>
      </c>
      <c r="H28" s="52">
        <f t="shared" si="6"/>
        <v>453.59999999999997</v>
      </c>
      <c r="I28" s="52">
        <f t="shared" si="7"/>
        <v>13.607999999999999</v>
      </c>
      <c r="J28" s="51">
        <f t="shared" si="8"/>
        <v>467.20799999999997</v>
      </c>
      <c r="K28" s="52">
        <f t="shared" si="9"/>
        <v>554.1674999999999</v>
      </c>
      <c r="L28" s="52">
        <f t="shared" si="10"/>
        <v>16.625025000000001</v>
      </c>
      <c r="M28" s="51">
        <f t="shared" si="11"/>
        <v>570.79252499999996</v>
      </c>
      <c r="N28" s="53">
        <f t="shared" si="12"/>
        <v>648</v>
      </c>
      <c r="O28" s="53">
        <f t="shared" si="13"/>
        <v>19.440000000000001</v>
      </c>
      <c r="P28" s="51">
        <f t="shared" si="14"/>
        <v>667.44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150.03009999999998</v>
      </c>
      <c r="C31" s="50">
        <f>VALUE(D31*$K$2/$K$3)</f>
        <v>4.5009029999999992</v>
      </c>
      <c r="D31" s="51">
        <f>(R31+R31*$K$2/100)*$D$3</f>
        <v>154.53100299999997</v>
      </c>
      <c r="E31" s="54">
        <f>VALUE(G31*100/$K$3)</f>
        <v>252.63636</v>
      </c>
      <c r="F31" s="54">
        <f>VALUE(G31*$K$2/$K$3)</f>
        <v>7.5790907999999995</v>
      </c>
      <c r="G31" s="51">
        <f>(S31+S31*$K$2/100)*$G$3</f>
        <v>260.21545079999999</v>
      </c>
      <c r="H31" s="50">
        <f>VALUE(J31*100/$K$3)</f>
        <v>330.86400000000003</v>
      </c>
      <c r="I31" s="50">
        <f>VALUE(J31*$K$2/$K$3)</f>
        <v>9.9259200000000014</v>
      </c>
      <c r="J31" s="51">
        <f>(T31+T31*$K$2/100)*$I$3</f>
        <v>340.78992000000005</v>
      </c>
      <c r="K31" s="53">
        <f>VALUE(M31*100/$K$3)</f>
        <v>403.93318999999997</v>
      </c>
      <c r="L31" s="53">
        <f>VALUE(M31*$K$2/$K$3)</f>
        <v>12.1179957</v>
      </c>
      <c r="M31" s="61">
        <f>(U31+U31*$K$2/100)*$M$3</f>
        <v>416.05118570000002</v>
      </c>
      <c r="N31" s="53">
        <f>VALUE(P31*100/$K$3)</f>
        <v>471.88799999999998</v>
      </c>
      <c r="O31" s="53">
        <f>VALUE(P31*$K$2/$K$3)</f>
        <v>14.156639999999999</v>
      </c>
      <c r="P31" s="51">
        <f>(V31+V31*$K$2/100)*$P$3</f>
        <v>486.04464000000002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150.03009999999998</v>
      </c>
      <c r="C32" s="50">
        <f t="shared" ref="C32:C53" si="22">VALUE(D32*$K$2/$K$3)</f>
        <v>4.5009029999999992</v>
      </c>
      <c r="D32" s="51">
        <f t="shared" ref="D32:D53" si="23">(R32+R32*$K$2/100)*$D$3</f>
        <v>154.53100299999997</v>
      </c>
      <c r="E32" s="54">
        <f t="shared" ref="E32:E53" si="24">VALUE(G32*100/$K$3)</f>
        <v>252.63636</v>
      </c>
      <c r="F32" s="54">
        <f t="shared" ref="F32:F53" si="25">VALUE(G32*$K$2/$K$3)</f>
        <v>7.5790907999999995</v>
      </c>
      <c r="G32" s="51">
        <f t="shared" ref="G32:G53" si="26">(S32+S32*$K$2/100)*$G$3</f>
        <v>260.21545079999999</v>
      </c>
      <c r="H32" s="50">
        <f t="shared" ref="H32:H53" si="27">VALUE(J32*100/$K$3)</f>
        <v>330.86400000000003</v>
      </c>
      <c r="I32" s="50">
        <f t="shared" ref="I32:I53" si="28">VALUE(J32*$K$2/$K$3)</f>
        <v>9.9259200000000014</v>
      </c>
      <c r="J32" s="51">
        <f t="shared" ref="J32:J53" si="29">(T32+T32*$K$2/100)*$I$3</f>
        <v>340.78992000000005</v>
      </c>
      <c r="K32" s="53">
        <f t="shared" ref="K32:K53" si="30">VALUE(M32*100/$K$3)</f>
        <v>403.93318999999997</v>
      </c>
      <c r="L32" s="53">
        <f t="shared" ref="L32:L53" si="31">VALUE(M32*$K$2/$K$3)</f>
        <v>12.1179957</v>
      </c>
      <c r="M32" s="61">
        <f t="shared" ref="M32:M53" si="32">(U32+U32*$K$2/100)*$M$3</f>
        <v>416.05118570000002</v>
      </c>
      <c r="N32" s="53">
        <f t="shared" ref="N32:N53" si="33">VALUE(P32*100/$K$3)</f>
        <v>471.88799999999998</v>
      </c>
      <c r="O32" s="53">
        <f t="shared" ref="O32:O53" si="34">VALUE(P32*$K$2/$K$3)</f>
        <v>14.156639999999999</v>
      </c>
      <c r="P32" s="51">
        <f t="shared" ref="P32:P53" si="35">(V32+V32*$K$2/100)*$P$3</f>
        <v>486.04464000000002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159.32399999999998</v>
      </c>
      <c r="C33" s="50">
        <f t="shared" si="22"/>
        <v>4.7797199999999993</v>
      </c>
      <c r="D33" s="51">
        <f t="shared" si="23"/>
        <v>164.10371999999998</v>
      </c>
      <c r="E33" s="54">
        <f t="shared" si="24"/>
        <v>268.28640000000007</v>
      </c>
      <c r="F33" s="54">
        <f t="shared" si="25"/>
        <v>8.0485920000000011</v>
      </c>
      <c r="G33" s="51">
        <f t="shared" si="26"/>
        <v>276.33499200000006</v>
      </c>
      <c r="H33" s="50">
        <f t="shared" si="27"/>
        <v>351.36</v>
      </c>
      <c r="I33" s="50">
        <f t="shared" si="28"/>
        <v>10.540800000000001</v>
      </c>
      <c r="J33" s="51">
        <f t="shared" si="29"/>
        <v>361.9008</v>
      </c>
      <c r="K33" s="53">
        <f t="shared" si="30"/>
        <v>428.9556</v>
      </c>
      <c r="L33" s="53">
        <f t="shared" si="31"/>
        <v>12.868668</v>
      </c>
      <c r="M33" s="61">
        <f t="shared" si="32"/>
        <v>441.82426800000002</v>
      </c>
      <c r="N33" s="53">
        <f t="shared" si="33"/>
        <v>501.12</v>
      </c>
      <c r="O33" s="53">
        <f t="shared" si="34"/>
        <v>15.033599999999998</v>
      </c>
      <c r="P33" s="51">
        <f t="shared" si="35"/>
        <v>516.15359999999998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159.32399999999998</v>
      </c>
      <c r="C34" s="50">
        <f t="shared" si="22"/>
        <v>4.7797199999999993</v>
      </c>
      <c r="D34" s="51">
        <f t="shared" si="23"/>
        <v>164.10371999999998</v>
      </c>
      <c r="E34" s="54">
        <f t="shared" si="24"/>
        <v>268.28640000000007</v>
      </c>
      <c r="F34" s="54">
        <f t="shared" si="25"/>
        <v>8.0485920000000011</v>
      </c>
      <c r="G34" s="51">
        <f t="shared" si="26"/>
        <v>276.33499200000006</v>
      </c>
      <c r="H34" s="50">
        <f t="shared" si="27"/>
        <v>351.36</v>
      </c>
      <c r="I34" s="50">
        <f t="shared" si="28"/>
        <v>10.540800000000001</v>
      </c>
      <c r="J34" s="51">
        <f t="shared" si="29"/>
        <v>361.9008</v>
      </c>
      <c r="K34" s="53">
        <f t="shared" si="30"/>
        <v>428.9556</v>
      </c>
      <c r="L34" s="53">
        <f t="shared" si="31"/>
        <v>12.868668</v>
      </c>
      <c r="M34" s="61">
        <f t="shared" si="32"/>
        <v>441.82426800000002</v>
      </c>
      <c r="N34" s="53">
        <f t="shared" si="33"/>
        <v>501.12</v>
      </c>
      <c r="O34" s="53">
        <f t="shared" si="34"/>
        <v>15.033599999999998</v>
      </c>
      <c r="P34" s="51">
        <f t="shared" si="35"/>
        <v>516.15359999999998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252.26300000000001</v>
      </c>
      <c r="C35" s="50">
        <f t="shared" si="22"/>
        <v>7.5678900000000011</v>
      </c>
      <c r="D35" s="51">
        <f t="shared" si="23"/>
        <v>259.83089000000001</v>
      </c>
      <c r="E35" s="54">
        <f t="shared" si="24"/>
        <v>424.78680000000003</v>
      </c>
      <c r="F35" s="54">
        <f t="shared" si="25"/>
        <v>12.743604000000001</v>
      </c>
      <c r="G35" s="51">
        <f t="shared" si="26"/>
        <v>437.53040400000003</v>
      </c>
      <c r="H35" s="50">
        <f t="shared" si="27"/>
        <v>556.31999999999994</v>
      </c>
      <c r="I35" s="50">
        <f t="shared" si="28"/>
        <v>16.689600000000002</v>
      </c>
      <c r="J35" s="51">
        <f t="shared" si="29"/>
        <v>573.00959999999998</v>
      </c>
      <c r="K35" s="53">
        <f t="shared" si="30"/>
        <v>679.17970000000014</v>
      </c>
      <c r="L35" s="53">
        <f t="shared" si="31"/>
        <v>20.375391</v>
      </c>
      <c r="M35" s="61">
        <f t="shared" si="32"/>
        <v>699.55509100000006</v>
      </c>
      <c r="N35" s="53">
        <f t="shared" si="33"/>
        <v>793.44</v>
      </c>
      <c r="O35" s="53">
        <f t="shared" si="34"/>
        <v>23.8032</v>
      </c>
      <c r="P35" s="51">
        <f t="shared" si="35"/>
        <v>817.2432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252.26300000000001</v>
      </c>
      <c r="C36" s="50">
        <f t="shared" si="22"/>
        <v>7.5678900000000011</v>
      </c>
      <c r="D36" s="51">
        <f t="shared" si="23"/>
        <v>259.83089000000001</v>
      </c>
      <c r="E36" s="54">
        <f t="shared" si="24"/>
        <v>424.78680000000003</v>
      </c>
      <c r="F36" s="54">
        <f t="shared" si="25"/>
        <v>12.743604000000001</v>
      </c>
      <c r="G36" s="51">
        <f t="shared" si="26"/>
        <v>437.53040400000003</v>
      </c>
      <c r="H36" s="50">
        <f t="shared" si="27"/>
        <v>556.31999999999994</v>
      </c>
      <c r="I36" s="50">
        <f t="shared" si="28"/>
        <v>16.689600000000002</v>
      </c>
      <c r="J36" s="51">
        <f t="shared" si="29"/>
        <v>573.00959999999998</v>
      </c>
      <c r="K36" s="53">
        <f t="shared" si="30"/>
        <v>679.17970000000014</v>
      </c>
      <c r="L36" s="53">
        <f t="shared" si="31"/>
        <v>20.375391</v>
      </c>
      <c r="M36" s="61">
        <f t="shared" si="32"/>
        <v>699.55509100000006</v>
      </c>
      <c r="N36" s="53">
        <f t="shared" si="33"/>
        <v>793.44</v>
      </c>
      <c r="O36" s="53">
        <f t="shared" si="34"/>
        <v>23.8032</v>
      </c>
      <c r="P36" s="51">
        <f t="shared" si="35"/>
        <v>817.2432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252.26300000000001</v>
      </c>
      <c r="C37" s="50">
        <f t="shared" si="22"/>
        <v>7.5678900000000011</v>
      </c>
      <c r="D37" s="51">
        <f t="shared" si="23"/>
        <v>259.83089000000001</v>
      </c>
      <c r="E37" s="54">
        <f t="shared" si="24"/>
        <v>424.78680000000003</v>
      </c>
      <c r="F37" s="54">
        <f t="shared" si="25"/>
        <v>12.743604000000001</v>
      </c>
      <c r="G37" s="51">
        <f t="shared" si="26"/>
        <v>437.53040400000003</v>
      </c>
      <c r="H37" s="50">
        <f t="shared" si="27"/>
        <v>556.31999999999994</v>
      </c>
      <c r="I37" s="50">
        <f t="shared" si="28"/>
        <v>16.689600000000002</v>
      </c>
      <c r="J37" s="51">
        <f t="shared" si="29"/>
        <v>573.00959999999998</v>
      </c>
      <c r="K37" s="53">
        <f t="shared" si="30"/>
        <v>679.17970000000014</v>
      </c>
      <c r="L37" s="53">
        <f t="shared" si="31"/>
        <v>20.375391</v>
      </c>
      <c r="M37" s="61">
        <f t="shared" si="32"/>
        <v>699.55509100000006</v>
      </c>
      <c r="N37" s="53">
        <f t="shared" si="33"/>
        <v>793.44</v>
      </c>
      <c r="O37" s="53">
        <f t="shared" si="34"/>
        <v>23.8032</v>
      </c>
      <c r="P37" s="51">
        <f t="shared" si="35"/>
        <v>817.2432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331.92500000000001</v>
      </c>
      <c r="C38" s="50">
        <f t="shared" si="22"/>
        <v>9.957749999999999</v>
      </c>
      <c r="D38" s="51">
        <f t="shared" si="23"/>
        <v>341.88274999999999</v>
      </c>
      <c r="E38" s="54">
        <f t="shared" si="24"/>
        <v>558.93000000000006</v>
      </c>
      <c r="F38" s="54">
        <f t="shared" si="25"/>
        <v>16.767899999999997</v>
      </c>
      <c r="G38" s="51">
        <f t="shared" si="26"/>
        <v>575.6979</v>
      </c>
      <c r="H38" s="50">
        <f t="shared" si="27"/>
        <v>732</v>
      </c>
      <c r="I38" s="50">
        <f t="shared" si="28"/>
        <v>21.96</v>
      </c>
      <c r="J38" s="51">
        <f t="shared" si="29"/>
        <v>753.96</v>
      </c>
      <c r="K38" s="53">
        <f t="shared" si="30"/>
        <v>893.65750000000003</v>
      </c>
      <c r="L38" s="53">
        <f t="shared" si="31"/>
        <v>26.809725</v>
      </c>
      <c r="M38" s="61">
        <f t="shared" si="32"/>
        <v>920.46722499999998</v>
      </c>
      <c r="N38" s="53">
        <f t="shared" si="33"/>
        <v>1044</v>
      </c>
      <c r="O38" s="53">
        <f t="shared" si="34"/>
        <v>31.32</v>
      </c>
      <c r="P38" s="51">
        <f t="shared" si="35"/>
        <v>1075.32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331.92500000000001</v>
      </c>
      <c r="C39" s="50">
        <f t="shared" si="22"/>
        <v>9.957749999999999</v>
      </c>
      <c r="D39" s="51">
        <f t="shared" si="23"/>
        <v>341.88274999999999</v>
      </c>
      <c r="E39" s="54">
        <f t="shared" si="24"/>
        <v>558.93000000000006</v>
      </c>
      <c r="F39" s="54">
        <f t="shared" si="25"/>
        <v>16.767899999999997</v>
      </c>
      <c r="G39" s="51">
        <f t="shared" si="26"/>
        <v>575.6979</v>
      </c>
      <c r="H39" s="50">
        <f t="shared" si="27"/>
        <v>732</v>
      </c>
      <c r="I39" s="50">
        <f t="shared" si="28"/>
        <v>21.96</v>
      </c>
      <c r="J39" s="51">
        <f t="shared" si="29"/>
        <v>753.96</v>
      </c>
      <c r="K39" s="53">
        <f t="shared" si="30"/>
        <v>893.65750000000003</v>
      </c>
      <c r="L39" s="53">
        <f t="shared" si="31"/>
        <v>26.809725</v>
      </c>
      <c r="M39" s="61">
        <f t="shared" si="32"/>
        <v>920.46722499999998</v>
      </c>
      <c r="N39" s="53">
        <f t="shared" si="33"/>
        <v>1044</v>
      </c>
      <c r="O39" s="53">
        <f t="shared" si="34"/>
        <v>31.32</v>
      </c>
      <c r="P39" s="51">
        <f t="shared" si="35"/>
        <v>1075.32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182.55875</v>
      </c>
      <c r="C40" s="50">
        <f t="shared" si="22"/>
        <v>5.4767625000000004</v>
      </c>
      <c r="D40" s="51">
        <f t="shared" si="23"/>
        <v>188.03551250000001</v>
      </c>
      <c r="E40" s="54">
        <f t="shared" si="24"/>
        <v>307.41149999999999</v>
      </c>
      <c r="F40" s="54">
        <f t="shared" si="25"/>
        <v>9.2223449999999989</v>
      </c>
      <c r="G40" s="51">
        <f t="shared" si="26"/>
        <v>316.63384500000001</v>
      </c>
      <c r="H40" s="50">
        <f t="shared" si="27"/>
        <v>402.6</v>
      </c>
      <c r="I40" s="50">
        <f t="shared" si="28"/>
        <v>12.078000000000001</v>
      </c>
      <c r="J40" s="51">
        <f t="shared" si="29"/>
        <v>414.678</v>
      </c>
      <c r="K40" s="53">
        <f t="shared" si="30"/>
        <v>491.51162500000004</v>
      </c>
      <c r="L40" s="53">
        <f t="shared" si="31"/>
        <v>14.745348750000002</v>
      </c>
      <c r="M40" s="61">
        <f t="shared" si="32"/>
        <v>506.25697375000004</v>
      </c>
      <c r="N40" s="53">
        <f t="shared" si="33"/>
        <v>574.19999999999993</v>
      </c>
      <c r="O40" s="53">
        <f t="shared" si="34"/>
        <v>17.225999999999999</v>
      </c>
      <c r="P40" s="51">
        <f t="shared" si="35"/>
        <v>591.42599999999993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182.55875</v>
      </c>
      <c r="C41" s="50">
        <f t="shared" si="22"/>
        <v>5.4767625000000004</v>
      </c>
      <c r="D41" s="51">
        <f t="shared" si="23"/>
        <v>188.03551250000001</v>
      </c>
      <c r="E41" s="54">
        <f t="shared" si="24"/>
        <v>307.41149999999999</v>
      </c>
      <c r="F41" s="54">
        <f t="shared" si="25"/>
        <v>9.2223449999999989</v>
      </c>
      <c r="G41" s="51">
        <f t="shared" si="26"/>
        <v>316.63384500000001</v>
      </c>
      <c r="H41" s="50">
        <f t="shared" si="27"/>
        <v>402.6</v>
      </c>
      <c r="I41" s="50">
        <f t="shared" si="28"/>
        <v>12.078000000000001</v>
      </c>
      <c r="J41" s="51">
        <f t="shared" si="29"/>
        <v>414.678</v>
      </c>
      <c r="K41" s="53">
        <f t="shared" si="30"/>
        <v>491.51162500000004</v>
      </c>
      <c r="L41" s="53">
        <f t="shared" si="31"/>
        <v>14.745348750000002</v>
      </c>
      <c r="M41" s="61">
        <f t="shared" si="32"/>
        <v>506.25697375000004</v>
      </c>
      <c r="N41" s="53">
        <f t="shared" si="33"/>
        <v>574.19999999999993</v>
      </c>
      <c r="O41" s="53">
        <f t="shared" si="34"/>
        <v>17.225999999999999</v>
      </c>
      <c r="P41" s="51">
        <f t="shared" si="35"/>
        <v>591.42599999999993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182.55875</v>
      </c>
      <c r="C42" s="50">
        <f t="shared" si="22"/>
        <v>5.4767625000000004</v>
      </c>
      <c r="D42" s="51">
        <f t="shared" si="23"/>
        <v>188.03551250000001</v>
      </c>
      <c r="E42" s="54">
        <f t="shared" si="24"/>
        <v>307.41149999999999</v>
      </c>
      <c r="F42" s="54">
        <f t="shared" si="25"/>
        <v>9.2223449999999989</v>
      </c>
      <c r="G42" s="51">
        <f t="shared" si="26"/>
        <v>316.63384500000001</v>
      </c>
      <c r="H42" s="50">
        <f t="shared" si="27"/>
        <v>402.6</v>
      </c>
      <c r="I42" s="50">
        <f t="shared" si="28"/>
        <v>12.078000000000001</v>
      </c>
      <c r="J42" s="51">
        <f t="shared" si="29"/>
        <v>414.678</v>
      </c>
      <c r="K42" s="53">
        <f t="shared" si="30"/>
        <v>491.51162500000004</v>
      </c>
      <c r="L42" s="53">
        <f t="shared" si="31"/>
        <v>14.745348750000002</v>
      </c>
      <c r="M42" s="61">
        <f t="shared" si="32"/>
        <v>506.25697375000004</v>
      </c>
      <c r="N42" s="53">
        <f t="shared" si="33"/>
        <v>574.19999999999993</v>
      </c>
      <c r="O42" s="53">
        <f t="shared" si="34"/>
        <v>17.225999999999999</v>
      </c>
      <c r="P42" s="51">
        <f t="shared" si="35"/>
        <v>591.42599999999993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199.155</v>
      </c>
      <c r="C43" s="50">
        <f t="shared" si="22"/>
        <v>5.9746500000000005</v>
      </c>
      <c r="D43" s="51">
        <f t="shared" si="23"/>
        <v>205.12965</v>
      </c>
      <c r="E43" s="54">
        <f t="shared" si="24"/>
        <v>335.35799999999995</v>
      </c>
      <c r="F43" s="54">
        <f t="shared" si="25"/>
        <v>10.060739999999997</v>
      </c>
      <c r="G43" s="51">
        <f t="shared" si="26"/>
        <v>345.41873999999996</v>
      </c>
      <c r="H43" s="50">
        <f t="shared" si="27"/>
        <v>439.2</v>
      </c>
      <c r="I43" s="50">
        <f t="shared" si="28"/>
        <v>13.176</v>
      </c>
      <c r="J43" s="51">
        <f t="shared" si="29"/>
        <v>452.37599999999998</v>
      </c>
      <c r="K43" s="53">
        <f t="shared" si="30"/>
        <v>536.19450000000006</v>
      </c>
      <c r="L43" s="53">
        <f t="shared" si="31"/>
        <v>16.085835000000003</v>
      </c>
      <c r="M43" s="61">
        <f t="shared" si="32"/>
        <v>552.28033500000004</v>
      </c>
      <c r="N43" s="53">
        <f t="shared" si="33"/>
        <v>626.4</v>
      </c>
      <c r="O43" s="53">
        <f t="shared" si="34"/>
        <v>18.792000000000002</v>
      </c>
      <c r="P43" s="51">
        <f t="shared" si="35"/>
        <v>645.19200000000001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132.76999999999998</v>
      </c>
      <c r="C44" s="50">
        <f t="shared" si="22"/>
        <v>3.9830999999999994</v>
      </c>
      <c r="D44" s="51">
        <f t="shared" si="23"/>
        <v>136.75309999999999</v>
      </c>
      <c r="E44" s="54">
        <f t="shared" si="24"/>
        <v>223.57199999999997</v>
      </c>
      <c r="F44" s="54">
        <f t="shared" si="25"/>
        <v>6.7071599999999991</v>
      </c>
      <c r="G44" s="51">
        <f t="shared" si="26"/>
        <v>230.27915999999999</v>
      </c>
      <c r="H44" s="50">
        <f t="shared" si="27"/>
        <v>292.80000000000007</v>
      </c>
      <c r="I44" s="50">
        <f t="shared" si="28"/>
        <v>8.7840000000000025</v>
      </c>
      <c r="J44" s="51">
        <f t="shared" si="29"/>
        <v>301.58400000000006</v>
      </c>
      <c r="K44" s="53">
        <f t="shared" si="30"/>
        <v>357.46300000000008</v>
      </c>
      <c r="L44" s="53">
        <f t="shared" si="31"/>
        <v>10.723890000000003</v>
      </c>
      <c r="M44" s="61">
        <f t="shared" si="32"/>
        <v>368.18689000000006</v>
      </c>
      <c r="N44" s="53">
        <f t="shared" si="33"/>
        <v>417.59999999999997</v>
      </c>
      <c r="O44" s="53">
        <f t="shared" si="34"/>
        <v>12.528</v>
      </c>
      <c r="P44" s="51">
        <f t="shared" si="35"/>
        <v>430.12799999999999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99.577500000000001</v>
      </c>
      <c r="C45" s="50">
        <f t="shared" si="22"/>
        <v>2.9873250000000002</v>
      </c>
      <c r="D45" s="51">
        <f t="shared" si="23"/>
        <v>102.564825</v>
      </c>
      <c r="E45" s="54">
        <f t="shared" si="24"/>
        <v>167.67899999999997</v>
      </c>
      <c r="F45" s="54">
        <f t="shared" si="25"/>
        <v>5.0303699999999987</v>
      </c>
      <c r="G45" s="51">
        <f t="shared" si="26"/>
        <v>172.70936999999998</v>
      </c>
      <c r="H45" s="50">
        <f t="shared" si="27"/>
        <v>219.6</v>
      </c>
      <c r="I45" s="50">
        <f t="shared" si="28"/>
        <v>6.5880000000000001</v>
      </c>
      <c r="J45" s="51">
        <f t="shared" si="29"/>
        <v>226.18799999999999</v>
      </c>
      <c r="K45" s="53">
        <f t="shared" si="30"/>
        <v>268.09725000000003</v>
      </c>
      <c r="L45" s="53">
        <f t="shared" si="31"/>
        <v>8.0429175000000015</v>
      </c>
      <c r="M45" s="61">
        <f t="shared" si="32"/>
        <v>276.14016750000002</v>
      </c>
      <c r="N45" s="53">
        <f t="shared" si="33"/>
        <v>313.2</v>
      </c>
      <c r="O45" s="53">
        <f t="shared" si="34"/>
        <v>9.3960000000000008</v>
      </c>
      <c r="P45" s="51">
        <f t="shared" si="35"/>
        <v>322.596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74.683125000000004</v>
      </c>
      <c r="C46" s="50">
        <f t="shared" si="22"/>
        <v>2.2404937500000002</v>
      </c>
      <c r="D46" s="51">
        <f t="shared" si="23"/>
        <v>76.923618750000003</v>
      </c>
      <c r="E46" s="54">
        <f t="shared" si="24"/>
        <v>125.75925000000001</v>
      </c>
      <c r="F46" s="54">
        <f t="shared" si="25"/>
        <v>3.7727774999999997</v>
      </c>
      <c r="G46" s="51">
        <f t="shared" si="26"/>
        <v>129.5320275</v>
      </c>
      <c r="H46" s="50">
        <f t="shared" si="27"/>
        <v>164.70000000000002</v>
      </c>
      <c r="I46" s="50">
        <f t="shared" si="28"/>
        <v>4.9410000000000007</v>
      </c>
      <c r="J46" s="51">
        <f t="shared" si="29"/>
        <v>169.64100000000002</v>
      </c>
      <c r="K46" s="53">
        <f t="shared" si="30"/>
        <v>201.07293750000002</v>
      </c>
      <c r="L46" s="53">
        <f t="shared" si="31"/>
        <v>6.0321881250000011</v>
      </c>
      <c r="M46" s="61">
        <f t="shared" si="32"/>
        <v>207.10512562500003</v>
      </c>
      <c r="N46" s="53">
        <f t="shared" si="33"/>
        <v>234.90000000000003</v>
      </c>
      <c r="O46" s="53">
        <f t="shared" si="34"/>
        <v>7.0470000000000015</v>
      </c>
      <c r="P46" s="51">
        <f t="shared" si="35"/>
        <v>241.94700000000003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248.94375000000002</v>
      </c>
      <c r="C47" s="50">
        <f t="shared" si="22"/>
        <v>7.4683125000000015</v>
      </c>
      <c r="D47" s="51">
        <f t="shared" si="23"/>
        <v>256.41206250000005</v>
      </c>
      <c r="E47" s="54">
        <f t="shared" si="24"/>
        <v>419.19750000000005</v>
      </c>
      <c r="F47" s="54">
        <f t="shared" si="25"/>
        <v>12.575925</v>
      </c>
      <c r="G47" s="51">
        <f t="shared" si="26"/>
        <v>431.77342500000003</v>
      </c>
      <c r="H47" s="50">
        <f t="shared" si="27"/>
        <v>549</v>
      </c>
      <c r="I47" s="50">
        <f t="shared" si="28"/>
        <v>16.470000000000002</v>
      </c>
      <c r="J47" s="51">
        <f t="shared" si="29"/>
        <v>565.47</v>
      </c>
      <c r="K47" s="53">
        <f t="shared" si="30"/>
        <v>670.24312499999996</v>
      </c>
      <c r="L47" s="53">
        <f t="shared" si="31"/>
        <v>20.107293749999997</v>
      </c>
      <c r="M47" s="61">
        <f t="shared" si="32"/>
        <v>690.35041875000002</v>
      </c>
      <c r="N47" s="53">
        <f t="shared" si="33"/>
        <v>783</v>
      </c>
      <c r="O47" s="53">
        <f t="shared" si="34"/>
        <v>23.490000000000002</v>
      </c>
      <c r="P47" s="51">
        <f t="shared" si="35"/>
        <v>806.49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265.53999999999996</v>
      </c>
      <c r="C48" s="50">
        <f t="shared" si="22"/>
        <v>7.9661999999999988</v>
      </c>
      <c r="D48" s="51">
        <f t="shared" si="23"/>
        <v>273.50619999999998</v>
      </c>
      <c r="E48" s="54">
        <f t="shared" si="24"/>
        <v>447.14399999999995</v>
      </c>
      <c r="F48" s="54">
        <f t="shared" si="25"/>
        <v>13.414319999999998</v>
      </c>
      <c r="G48" s="51">
        <f t="shared" si="26"/>
        <v>460.55831999999998</v>
      </c>
      <c r="H48" s="50">
        <f t="shared" si="27"/>
        <v>585.60000000000014</v>
      </c>
      <c r="I48" s="50">
        <f t="shared" si="28"/>
        <v>17.568000000000005</v>
      </c>
      <c r="J48" s="51">
        <f t="shared" si="29"/>
        <v>603.16800000000012</v>
      </c>
      <c r="K48" s="53">
        <f t="shared" si="30"/>
        <v>714.92600000000016</v>
      </c>
      <c r="L48" s="53">
        <f t="shared" si="31"/>
        <v>21.447780000000005</v>
      </c>
      <c r="M48" s="61">
        <f t="shared" si="32"/>
        <v>736.37378000000012</v>
      </c>
      <c r="N48" s="53">
        <f t="shared" si="33"/>
        <v>835.19999999999993</v>
      </c>
      <c r="O48" s="53">
        <f t="shared" si="34"/>
        <v>25.056000000000001</v>
      </c>
      <c r="P48" s="51">
        <f t="shared" si="35"/>
        <v>860.25599999999997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136.08924999999999</v>
      </c>
      <c r="C49" s="50">
        <f t="shared" si="22"/>
        <v>4.0826774999999991</v>
      </c>
      <c r="D49" s="51">
        <f t="shared" si="23"/>
        <v>140.17192749999998</v>
      </c>
      <c r="E49" s="54">
        <f t="shared" si="24"/>
        <v>229.16130000000001</v>
      </c>
      <c r="F49" s="54">
        <f t="shared" si="25"/>
        <v>6.8748390000000006</v>
      </c>
      <c r="G49" s="51">
        <f t="shared" si="26"/>
        <v>236.03613900000002</v>
      </c>
      <c r="H49" s="50">
        <f t="shared" si="27"/>
        <v>300.12</v>
      </c>
      <c r="I49" s="50">
        <f t="shared" si="28"/>
        <v>9.0036000000000005</v>
      </c>
      <c r="J49" s="51">
        <f t="shared" si="29"/>
        <v>309.12360000000001</v>
      </c>
      <c r="K49" s="53">
        <f t="shared" si="30"/>
        <v>366.39957500000008</v>
      </c>
      <c r="L49" s="53">
        <f t="shared" si="31"/>
        <v>10.991987250000001</v>
      </c>
      <c r="M49" s="61">
        <f t="shared" si="32"/>
        <v>377.39156225000005</v>
      </c>
      <c r="N49" s="53">
        <f t="shared" si="33"/>
        <v>428.03999999999996</v>
      </c>
      <c r="O49" s="53">
        <f t="shared" si="34"/>
        <v>12.841199999999999</v>
      </c>
      <c r="P49" s="51">
        <f t="shared" si="35"/>
        <v>440.88119999999998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136.08924999999999</v>
      </c>
      <c r="C50" s="50">
        <f t="shared" si="22"/>
        <v>4.0826774999999991</v>
      </c>
      <c r="D50" s="51">
        <f t="shared" si="23"/>
        <v>140.17192749999998</v>
      </c>
      <c r="E50" s="54">
        <f t="shared" si="24"/>
        <v>229.16130000000001</v>
      </c>
      <c r="F50" s="54">
        <f t="shared" si="25"/>
        <v>6.8748390000000006</v>
      </c>
      <c r="G50" s="51">
        <f t="shared" si="26"/>
        <v>236.03613900000002</v>
      </c>
      <c r="H50" s="50">
        <f t="shared" si="27"/>
        <v>300.12</v>
      </c>
      <c r="I50" s="50">
        <f t="shared" si="28"/>
        <v>9.0036000000000005</v>
      </c>
      <c r="J50" s="51">
        <f t="shared" si="29"/>
        <v>309.12360000000001</v>
      </c>
      <c r="K50" s="53">
        <f t="shared" si="30"/>
        <v>366.39957500000008</v>
      </c>
      <c r="L50" s="53">
        <f t="shared" si="31"/>
        <v>10.991987250000001</v>
      </c>
      <c r="M50" s="61">
        <f t="shared" si="32"/>
        <v>377.39156225000005</v>
      </c>
      <c r="N50" s="53">
        <f t="shared" si="33"/>
        <v>428.03999999999996</v>
      </c>
      <c r="O50" s="53">
        <f t="shared" si="34"/>
        <v>12.841199999999999</v>
      </c>
      <c r="P50" s="51">
        <f t="shared" si="35"/>
        <v>440.88119999999998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149.36625000000001</v>
      </c>
      <c r="C51" s="50">
        <f t="shared" si="22"/>
        <v>4.4809875000000003</v>
      </c>
      <c r="D51" s="51">
        <f t="shared" si="23"/>
        <v>153.84723750000001</v>
      </c>
      <c r="E51" s="54">
        <f t="shared" si="24"/>
        <v>251.51850000000002</v>
      </c>
      <c r="F51" s="54">
        <f t="shared" si="25"/>
        <v>7.5455549999999993</v>
      </c>
      <c r="G51" s="51">
        <f t="shared" si="26"/>
        <v>259.064055</v>
      </c>
      <c r="H51" s="50">
        <f t="shared" si="27"/>
        <v>329.40000000000003</v>
      </c>
      <c r="I51" s="50">
        <f t="shared" si="28"/>
        <v>9.8820000000000014</v>
      </c>
      <c r="J51" s="51">
        <f t="shared" si="29"/>
        <v>339.28200000000004</v>
      </c>
      <c r="K51" s="53">
        <f t="shared" si="30"/>
        <v>402.14587500000005</v>
      </c>
      <c r="L51" s="53">
        <f t="shared" si="31"/>
        <v>12.064376250000002</v>
      </c>
      <c r="M51" s="61">
        <f t="shared" si="32"/>
        <v>414.21025125000006</v>
      </c>
      <c r="N51" s="53">
        <f t="shared" si="33"/>
        <v>469.80000000000007</v>
      </c>
      <c r="O51" s="53">
        <f t="shared" si="34"/>
        <v>14.094000000000003</v>
      </c>
      <c r="P51" s="51">
        <f t="shared" si="35"/>
        <v>483.89400000000006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165.96250000000001</v>
      </c>
      <c r="C52" s="50">
        <f t="shared" si="22"/>
        <v>4.9788749999999995</v>
      </c>
      <c r="D52" s="51">
        <f t="shared" si="23"/>
        <v>170.94137499999999</v>
      </c>
      <c r="E52" s="54">
        <f t="shared" si="24"/>
        <v>279.46500000000003</v>
      </c>
      <c r="F52" s="54">
        <f t="shared" si="25"/>
        <v>8.3839499999999987</v>
      </c>
      <c r="G52" s="51">
        <f t="shared" si="26"/>
        <v>287.84895</v>
      </c>
      <c r="H52" s="50">
        <f t="shared" si="27"/>
        <v>366</v>
      </c>
      <c r="I52" s="50">
        <f t="shared" si="28"/>
        <v>10.98</v>
      </c>
      <c r="J52" s="51">
        <f t="shared" si="29"/>
        <v>376.98</v>
      </c>
      <c r="K52" s="53">
        <f t="shared" si="30"/>
        <v>446.82875000000001</v>
      </c>
      <c r="L52" s="53">
        <f t="shared" si="31"/>
        <v>13.4048625</v>
      </c>
      <c r="M52" s="61">
        <f t="shared" si="32"/>
        <v>460.23361249999999</v>
      </c>
      <c r="N52" s="53">
        <f t="shared" si="33"/>
        <v>522</v>
      </c>
      <c r="O52" s="53">
        <f t="shared" si="34"/>
        <v>15.66</v>
      </c>
      <c r="P52" s="51">
        <f t="shared" si="35"/>
        <v>537.66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265.53999999999996</v>
      </c>
      <c r="C53" s="50">
        <f t="shared" si="22"/>
        <v>7.9661999999999988</v>
      </c>
      <c r="D53" s="51">
        <f t="shared" si="23"/>
        <v>273.50619999999998</v>
      </c>
      <c r="E53" s="54">
        <f t="shared" si="24"/>
        <v>447.14399999999995</v>
      </c>
      <c r="F53" s="54">
        <f t="shared" si="25"/>
        <v>13.414319999999998</v>
      </c>
      <c r="G53" s="51">
        <f t="shared" si="26"/>
        <v>460.55831999999998</v>
      </c>
      <c r="H53" s="50">
        <f t="shared" si="27"/>
        <v>585.60000000000014</v>
      </c>
      <c r="I53" s="50">
        <f t="shared" si="28"/>
        <v>17.568000000000005</v>
      </c>
      <c r="J53" s="51">
        <f t="shared" si="29"/>
        <v>603.16800000000012</v>
      </c>
      <c r="K53" s="53">
        <f t="shared" si="30"/>
        <v>714.92600000000016</v>
      </c>
      <c r="L53" s="53">
        <f t="shared" si="31"/>
        <v>21.447780000000005</v>
      </c>
      <c r="M53" s="61">
        <f t="shared" si="32"/>
        <v>736.37378000000012</v>
      </c>
      <c r="N53" s="53">
        <f t="shared" si="33"/>
        <v>835.19999999999993</v>
      </c>
      <c r="O53" s="53">
        <f t="shared" si="34"/>
        <v>25.056000000000001</v>
      </c>
      <c r="P53" s="51">
        <f t="shared" si="35"/>
        <v>860.25599999999997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A10" workbookViewId="0">
      <selection activeCell="F28" sqref="F28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80</v>
      </c>
      <c r="B2" s="17"/>
      <c r="C2" s="17"/>
      <c r="D2" s="17"/>
      <c r="E2" s="17"/>
      <c r="F2" s="17"/>
      <c r="G2" s="17"/>
      <c r="H2" s="17"/>
      <c r="I2" s="63">
        <v>0.92500000000000004</v>
      </c>
      <c r="J2" s="18" t="s">
        <v>33</v>
      </c>
      <c r="K2" s="21">
        <v>3</v>
      </c>
      <c r="L2" s="18"/>
      <c r="M2" s="18"/>
      <c r="N2" s="18"/>
      <c r="O2" s="18"/>
      <c r="P2" s="64">
        <v>0.89500000000000002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0.90500000000000003</v>
      </c>
      <c r="E3" s="62">
        <v>0.96</v>
      </c>
      <c r="F3" s="16"/>
      <c r="G3" s="16">
        <v>0.89500000000000002</v>
      </c>
      <c r="H3" s="62">
        <v>0.95</v>
      </c>
      <c r="I3" s="16">
        <v>0.88500000000000001</v>
      </c>
      <c r="J3" s="16" t="s">
        <v>34</v>
      </c>
      <c r="K3" s="22">
        <f>(100+K2)</f>
        <v>103</v>
      </c>
      <c r="L3" s="16"/>
      <c r="M3" s="16">
        <v>0.86499999999999999</v>
      </c>
      <c r="N3" s="62">
        <v>0.90500000000000003</v>
      </c>
      <c r="O3" s="16"/>
      <c r="P3" s="16">
        <v>0.84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115.5312</v>
      </c>
      <c r="C6" s="50">
        <f>D6-B6</f>
        <v>3.4659359999999992</v>
      </c>
      <c r="D6" s="51">
        <f>(R6+R6*$K$2/100)*$E$3</f>
        <v>118.997136</v>
      </c>
      <c r="E6" s="50">
        <f>VALUE(G6*100/$K$3)</f>
        <v>193.55205000000001</v>
      </c>
      <c r="F6" s="50">
        <f>VALUE(G6*$K$2/$K$3)</f>
        <v>5.806561499999999</v>
      </c>
      <c r="G6" s="51">
        <f>(S6+S6*$K$2/100)*$H$3</f>
        <v>199.35861149999999</v>
      </c>
      <c r="H6" s="52">
        <f>VALUE(J6*100/$K$3)</f>
        <v>250.86</v>
      </c>
      <c r="I6" s="52">
        <f>VALUE(J6*$K$2/$K$3)</f>
        <v>7.5258000000000003</v>
      </c>
      <c r="J6" s="51">
        <f>(T6+T6*$K$2/100)*$I$2</f>
        <v>258.38580000000002</v>
      </c>
      <c r="K6" s="52">
        <f>VALUE(M6*100/$K$3)</f>
        <v>306.33480750000001</v>
      </c>
      <c r="L6" s="52">
        <f>VALUE(M6*$K$2/$K$3)</f>
        <v>9.1900442250000012</v>
      </c>
      <c r="M6" s="51">
        <f>(U6+U6*$K$2/100)*$N$3</f>
        <v>315.52485172500002</v>
      </c>
      <c r="N6" s="53">
        <f>VALUE(P6*100/$K$3)</f>
        <v>364.08600000000007</v>
      </c>
      <c r="O6" s="53">
        <f>VALUE(P6*$K$2/$K$3)</f>
        <v>10.92258</v>
      </c>
      <c r="P6" s="51">
        <f>(V6+V6*$K$2/100)*$P$2</f>
        <v>375.00858000000005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115.5312</v>
      </c>
      <c r="C7" s="50">
        <f t="shared" ref="C7:C28" si="1">D7-B7</f>
        <v>3.4659359999999992</v>
      </c>
      <c r="D7" s="51">
        <f t="shared" ref="D7:D28" si="2">(R7+R7*$K$2/100)*$E$3</f>
        <v>118.997136</v>
      </c>
      <c r="E7" s="50">
        <f t="shared" ref="E7:E28" si="3">VALUE(G7*100/$K$3)</f>
        <v>193.55205000000001</v>
      </c>
      <c r="F7" s="50">
        <f t="shared" ref="F7:F28" si="4">VALUE(G7*$K$2/$K$3)</f>
        <v>5.806561499999999</v>
      </c>
      <c r="G7" s="51">
        <f t="shared" ref="G7:G28" si="5">(S7+S7*$K$2/100)*$H$3</f>
        <v>199.35861149999999</v>
      </c>
      <c r="H7" s="52">
        <f t="shared" ref="H7:H28" si="6">VALUE(J7*100/$K$3)</f>
        <v>250.86</v>
      </c>
      <c r="I7" s="52">
        <f t="shared" ref="I7:I28" si="7">VALUE(J7*$K$2/$K$3)</f>
        <v>7.5258000000000003</v>
      </c>
      <c r="J7" s="51">
        <f t="shared" ref="J7:J28" si="8">(T7+T7*$K$2/100)*$I$2</f>
        <v>258.38580000000002</v>
      </c>
      <c r="K7" s="52">
        <f t="shared" ref="K7:K28" si="9">VALUE(M7*100/$K$3)</f>
        <v>306.33480750000001</v>
      </c>
      <c r="L7" s="52">
        <f t="shared" ref="L7:L28" si="10">VALUE(M7*$K$2/$K$3)</f>
        <v>9.1900442250000012</v>
      </c>
      <c r="M7" s="51">
        <f t="shared" ref="M7:M28" si="11">(U7+U7*$K$2/100)*$N$3</f>
        <v>315.52485172500002</v>
      </c>
      <c r="N7" s="53">
        <f t="shared" ref="N7:N28" si="12">VALUE(P7*100/$K$3)</f>
        <v>364.08600000000007</v>
      </c>
      <c r="O7" s="53">
        <f t="shared" ref="O7:O28" si="13">VALUE(P7*$K$2/$K$3)</f>
        <v>10.92258</v>
      </c>
      <c r="P7" s="51">
        <f t="shared" ref="P7:P28" si="14">(V7+V7*$K$2/100)*$P$2</f>
        <v>375.00858000000005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122.68799999999997</v>
      </c>
      <c r="C8" s="50">
        <f t="shared" si="1"/>
        <v>3.680640000000011</v>
      </c>
      <c r="D8" s="51">
        <f t="shared" si="2"/>
        <v>126.36863999999998</v>
      </c>
      <c r="E8" s="50">
        <f t="shared" si="3"/>
        <v>205.542</v>
      </c>
      <c r="F8" s="50">
        <f t="shared" si="4"/>
        <v>6.1662600000000003</v>
      </c>
      <c r="G8" s="51">
        <f t="shared" si="5"/>
        <v>211.70826</v>
      </c>
      <c r="H8" s="52">
        <f t="shared" si="6"/>
        <v>266.40000000000003</v>
      </c>
      <c r="I8" s="52">
        <f t="shared" si="7"/>
        <v>7.9919999999999991</v>
      </c>
      <c r="J8" s="51">
        <f t="shared" si="8"/>
        <v>274.392</v>
      </c>
      <c r="K8" s="52">
        <f t="shared" si="9"/>
        <v>325.31130000000002</v>
      </c>
      <c r="L8" s="52">
        <f t="shared" si="10"/>
        <v>9.7593390000000007</v>
      </c>
      <c r="M8" s="51">
        <f t="shared" si="11"/>
        <v>335.07063900000003</v>
      </c>
      <c r="N8" s="53">
        <f t="shared" si="12"/>
        <v>386.64</v>
      </c>
      <c r="O8" s="53">
        <f t="shared" si="13"/>
        <v>11.5992</v>
      </c>
      <c r="P8" s="51">
        <f t="shared" si="14"/>
        <v>398.23919999999998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122.68799999999997</v>
      </c>
      <c r="C9" s="50">
        <f t="shared" si="1"/>
        <v>3.680640000000011</v>
      </c>
      <c r="D9" s="51">
        <f t="shared" si="2"/>
        <v>126.36863999999998</v>
      </c>
      <c r="E9" s="50">
        <f t="shared" si="3"/>
        <v>205.542</v>
      </c>
      <c r="F9" s="50">
        <f t="shared" si="4"/>
        <v>6.1662600000000003</v>
      </c>
      <c r="G9" s="51">
        <f t="shared" si="5"/>
        <v>211.70826</v>
      </c>
      <c r="H9" s="52">
        <f t="shared" si="6"/>
        <v>266.40000000000003</v>
      </c>
      <c r="I9" s="52">
        <f t="shared" si="7"/>
        <v>7.9919999999999991</v>
      </c>
      <c r="J9" s="51">
        <f t="shared" si="8"/>
        <v>274.392</v>
      </c>
      <c r="K9" s="52">
        <f t="shared" si="9"/>
        <v>325.31130000000002</v>
      </c>
      <c r="L9" s="52">
        <f t="shared" si="10"/>
        <v>9.7593390000000007</v>
      </c>
      <c r="M9" s="51">
        <f t="shared" si="11"/>
        <v>335.07063900000003</v>
      </c>
      <c r="N9" s="53">
        <f t="shared" si="12"/>
        <v>386.64</v>
      </c>
      <c r="O9" s="53">
        <f t="shared" si="13"/>
        <v>11.5992</v>
      </c>
      <c r="P9" s="51">
        <f t="shared" si="14"/>
        <v>398.23919999999998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194.256</v>
      </c>
      <c r="C10" s="50">
        <f t="shared" si="1"/>
        <v>5.8276799999999866</v>
      </c>
      <c r="D10" s="51">
        <f t="shared" si="2"/>
        <v>200.08367999999999</v>
      </c>
      <c r="E10" s="50">
        <f t="shared" si="3"/>
        <v>325.44149999999996</v>
      </c>
      <c r="F10" s="50">
        <f t="shared" si="4"/>
        <v>9.7632449999999995</v>
      </c>
      <c r="G10" s="51">
        <f t="shared" si="5"/>
        <v>335.204745</v>
      </c>
      <c r="H10" s="52">
        <f t="shared" si="6"/>
        <v>421.8</v>
      </c>
      <c r="I10" s="52">
        <f t="shared" si="7"/>
        <v>12.654</v>
      </c>
      <c r="J10" s="51">
        <f t="shared" si="8"/>
        <v>434.45400000000001</v>
      </c>
      <c r="K10" s="52">
        <f t="shared" si="9"/>
        <v>515.07622500000002</v>
      </c>
      <c r="L10" s="52">
        <f t="shared" si="10"/>
        <v>15.452286750000001</v>
      </c>
      <c r="M10" s="51">
        <f t="shared" si="11"/>
        <v>530.52851175000001</v>
      </c>
      <c r="N10" s="53">
        <f t="shared" si="12"/>
        <v>612.17999999999995</v>
      </c>
      <c r="O10" s="53">
        <f t="shared" si="13"/>
        <v>18.365399999999998</v>
      </c>
      <c r="P10" s="51">
        <f t="shared" si="14"/>
        <v>630.54539999999997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194.256</v>
      </c>
      <c r="C11" s="50">
        <f t="shared" si="1"/>
        <v>5.8276799999999866</v>
      </c>
      <c r="D11" s="51">
        <f t="shared" si="2"/>
        <v>200.08367999999999</v>
      </c>
      <c r="E11" s="50">
        <f t="shared" si="3"/>
        <v>325.44149999999996</v>
      </c>
      <c r="F11" s="50">
        <f t="shared" si="4"/>
        <v>9.7632449999999995</v>
      </c>
      <c r="G11" s="51">
        <f t="shared" si="5"/>
        <v>335.204745</v>
      </c>
      <c r="H11" s="52">
        <f t="shared" si="6"/>
        <v>421.8</v>
      </c>
      <c r="I11" s="52">
        <f t="shared" si="7"/>
        <v>12.654</v>
      </c>
      <c r="J11" s="51">
        <f t="shared" si="8"/>
        <v>434.45400000000001</v>
      </c>
      <c r="K11" s="52">
        <f t="shared" si="9"/>
        <v>515.07622500000002</v>
      </c>
      <c r="L11" s="52">
        <f t="shared" si="10"/>
        <v>15.452286750000001</v>
      </c>
      <c r="M11" s="51">
        <f t="shared" si="11"/>
        <v>530.52851175000001</v>
      </c>
      <c r="N11" s="53">
        <f t="shared" si="12"/>
        <v>612.17999999999995</v>
      </c>
      <c r="O11" s="53">
        <f t="shared" si="13"/>
        <v>18.365399999999998</v>
      </c>
      <c r="P11" s="51">
        <f t="shared" si="14"/>
        <v>630.54539999999997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194.256</v>
      </c>
      <c r="C12" s="50">
        <f t="shared" si="1"/>
        <v>5.8276799999999866</v>
      </c>
      <c r="D12" s="51">
        <f t="shared" si="2"/>
        <v>200.08367999999999</v>
      </c>
      <c r="E12" s="50">
        <f t="shared" si="3"/>
        <v>325.44149999999996</v>
      </c>
      <c r="F12" s="50">
        <f t="shared" si="4"/>
        <v>9.7632449999999995</v>
      </c>
      <c r="G12" s="51">
        <f t="shared" si="5"/>
        <v>335.204745</v>
      </c>
      <c r="H12" s="52">
        <f t="shared" si="6"/>
        <v>421.8</v>
      </c>
      <c r="I12" s="52">
        <f t="shared" si="7"/>
        <v>12.654</v>
      </c>
      <c r="J12" s="51">
        <f t="shared" si="8"/>
        <v>434.45400000000001</v>
      </c>
      <c r="K12" s="52">
        <f t="shared" si="9"/>
        <v>515.07622500000002</v>
      </c>
      <c r="L12" s="52">
        <f t="shared" si="10"/>
        <v>15.452286750000001</v>
      </c>
      <c r="M12" s="51">
        <f t="shared" si="11"/>
        <v>530.52851175000001</v>
      </c>
      <c r="N12" s="53">
        <f t="shared" si="12"/>
        <v>612.17999999999995</v>
      </c>
      <c r="O12" s="53">
        <f t="shared" si="13"/>
        <v>18.365399999999998</v>
      </c>
      <c r="P12" s="51">
        <f t="shared" si="14"/>
        <v>630.54539999999997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255.60000000000002</v>
      </c>
      <c r="C13" s="50">
        <f t="shared" si="1"/>
        <v>7.6680000000000064</v>
      </c>
      <c r="D13" s="51">
        <f t="shared" si="2"/>
        <v>263.26800000000003</v>
      </c>
      <c r="E13" s="50">
        <f t="shared" si="3"/>
        <v>428.21249999999998</v>
      </c>
      <c r="F13" s="50">
        <f t="shared" si="4"/>
        <v>12.846374999999998</v>
      </c>
      <c r="G13" s="51">
        <f t="shared" si="5"/>
        <v>441.05887499999994</v>
      </c>
      <c r="H13" s="52">
        <f t="shared" si="6"/>
        <v>555</v>
      </c>
      <c r="I13" s="52">
        <f t="shared" si="7"/>
        <v>16.649999999999999</v>
      </c>
      <c r="J13" s="51">
        <f t="shared" si="8"/>
        <v>571.65</v>
      </c>
      <c r="K13" s="52">
        <f t="shared" si="9"/>
        <v>677.73187500000006</v>
      </c>
      <c r="L13" s="52">
        <f t="shared" si="10"/>
        <v>20.331956250000001</v>
      </c>
      <c r="M13" s="51">
        <f t="shared" si="11"/>
        <v>698.06383125000002</v>
      </c>
      <c r="N13" s="53">
        <f t="shared" si="12"/>
        <v>805.5</v>
      </c>
      <c r="O13" s="53">
        <f t="shared" si="13"/>
        <v>24.164999999999999</v>
      </c>
      <c r="P13" s="51">
        <f t="shared" si="14"/>
        <v>829.66499999999996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255.60000000000002</v>
      </c>
      <c r="C14" s="50">
        <f t="shared" si="1"/>
        <v>7.6680000000000064</v>
      </c>
      <c r="D14" s="51">
        <f t="shared" si="2"/>
        <v>263.26800000000003</v>
      </c>
      <c r="E14" s="50">
        <f t="shared" si="3"/>
        <v>428.21249999999998</v>
      </c>
      <c r="F14" s="50">
        <f t="shared" si="4"/>
        <v>12.846374999999998</v>
      </c>
      <c r="G14" s="51">
        <f t="shared" si="5"/>
        <v>441.05887499999994</v>
      </c>
      <c r="H14" s="52">
        <f t="shared" si="6"/>
        <v>555</v>
      </c>
      <c r="I14" s="52">
        <f t="shared" si="7"/>
        <v>16.649999999999999</v>
      </c>
      <c r="J14" s="51">
        <f t="shared" si="8"/>
        <v>571.65</v>
      </c>
      <c r="K14" s="52">
        <f t="shared" si="9"/>
        <v>677.73187500000006</v>
      </c>
      <c r="L14" s="52">
        <f t="shared" si="10"/>
        <v>20.331956250000001</v>
      </c>
      <c r="M14" s="51">
        <f t="shared" si="11"/>
        <v>698.06383125000002</v>
      </c>
      <c r="N14" s="53">
        <f t="shared" si="12"/>
        <v>805.5</v>
      </c>
      <c r="O14" s="53">
        <f t="shared" si="13"/>
        <v>24.164999999999999</v>
      </c>
      <c r="P14" s="51">
        <f t="shared" si="14"/>
        <v>829.66499999999996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140.57999999999998</v>
      </c>
      <c r="C15" s="50">
        <f t="shared" si="1"/>
        <v>4.2173999999999978</v>
      </c>
      <c r="D15" s="51">
        <f t="shared" si="2"/>
        <v>144.79739999999998</v>
      </c>
      <c r="E15" s="50">
        <f t="shared" si="3"/>
        <v>235.516875</v>
      </c>
      <c r="F15" s="50">
        <f t="shared" si="4"/>
        <v>7.0655062499999994</v>
      </c>
      <c r="G15" s="51">
        <f t="shared" si="5"/>
        <v>242.58238125</v>
      </c>
      <c r="H15" s="52">
        <f t="shared" si="6"/>
        <v>305.24999999999994</v>
      </c>
      <c r="I15" s="52">
        <f t="shared" si="7"/>
        <v>9.1574999999999989</v>
      </c>
      <c r="J15" s="51">
        <f t="shared" si="8"/>
        <v>314.40749999999997</v>
      </c>
      <c r="K15" s="52">
        <f t="shared" si="9"/>
        <v>372.75253125000012</v>
      </c>
      <c r="L15" s="52">
        <f t="shared" si="10"/>
        <v>11.182575937500003</v>
      </c>
      <c r="M15" s="51">
        <f t="shared" si="11"/>
        <v>383.93510718750008</v>
      </c>
      <c r="N15" s="53">
        <f t="shared" si="12"/>
        <v>443.02500000000003</v>
      </c>
      <c r="O15" s="53">
        <f t="shared" si="13"/>
        <v>13.290750000000001</v>
      </c>
      <c r="P15" s="51">
        <f t="shared" si="14"/>
        <v>456.31575000000004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140.57999999999998</v>
      </c>
      <c r="C16" s="50">
        <f t="shared" si="1"/>
        <v>4.2173999999999978</v>
      </c>
      <c r="D16" s="51">
        <f t="shared" si="2"/>
        <v>144.79739999999998</v>
      </c>
      <c r="E16" s="50">
        <f t="shared" si="3"/>
        <v>235.516875</v>
      </c>
      <c r="F16" s="50">
        <f t="shared" si="4"/>
        <v>7.0655062499999994</v>
      </c>
      <c r="G16" s="51">
        <f t="shared" si="5"/>
        <v>242.58238125</v>
      </c>
      <c r="H16" s="52">
        <f t="shared" si="6"/>
        <v>305.24999999999994</v>
      </c>
      <c r="I16" s="52">
        <f t="shared" si="7"/>
        <v>9.1574999999999989</v>
      </c>
      <c r="J16" s="51">
        <f t="shared" si="8"/>
        <v>314.40749999999997</v>
      </c>
      <c r="K16" s="52">
        <f t="shared" si="9"/>
        <v>372.75253125000012</v>
      </c>
      <c r="L16" s="52">
        <f t="shared" si="10"/>
        <v>11.182575937500003</v>
      </c>
      <c r="M16" s="51">
        <f t="shared" si="11"/>
        <v>383.93510718750008</v>
      </c>
      <c r="N16" s="53">
        <f t="shared" si="12"/>
        <v>443.02500000000003</v>
      </c>
      <c r="O16" s="53">
        <f t="shared" si="13"/>
        <v>13.290750000000001</v>
      </c>
      <c r="P16" s="51">
        <f t="shared" si="14"/>
        <v>456.31575000000004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140.57999999999998</v>
      </c>
      <c r="C17" s="50">
        <f t="shared" si="1"/>
        <v>4.2173999999999978</v>
      </c>
      <c r="D17" s="51">
        <f t="shared" si="2"/>
        <v>144.79739999999998</v>
      </c>
      <c r="E17" s="50">
        <f t="shared" si="3"/>
        <v>235.516875</v>
      </c>
      <c r="F17" s="50">
        <f t="shared" si="4"/>
        <v>7.0655062499999994</v>
      </c>
      <c r="G17" s="51">
        <f t="shared" si="5"/>
        <v>242.58238125</v>
      </c>
      <c r="H17" s="52">
        <f t="shared" si="6"/>
        <v>305.24999999999994</v>
      </c>
      <c r="I17" s="52">
        <f t="shared" si="7"/>
        <v>9.1574999999999989</v>
      </c>
      <c r="J17" s="51">
        <f t="shared" si="8"/>
        <v>314.40749999999997</v>
      </c>
      <c r="K17" s="52">
        <f t="shared" si="9"/>
        <v>372.75253125000012</v>
      </c>
      <c r="L17" s="52">
        <f t="shared" si="10"/>
        <v>11.182575937500003</v>
      </c>
      <c r="M17" s="51">
        <f t="shared" si="11"/>
        <v>383.93510718750008</v>
      </c>
      <c r="N17" s="53">
        <f t="shared" si="12"/>
        <v>443.02500000000003</v>
      </c>
      <c r="O17" s="53">
        <f t="shared" si="13"/>
        <v>13.290750000000001</v>
      </c>
      <c r="P17" s="51">
        <f t="shared" si="14"/>
        <v>456.31575000000004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153.35999999999999</v>
      </c>
      <c r="C18" s="50">
        <f t="shared" si="1"/>
        <v>4.6007999999999925</v>
      </c>
      <c r="D18" s="51">
        <f t="shared" si="2"/>
        <v>157.96079999999998</v>
      </c>
      <c r="E18" s="50">
        <f t="shared" si="3"/>
        <v>256.92749999999995</v>
      </c>
      <c r="F18" s="50">
        <f t="shared" si="4"/>
        <v>7.7078249999999988</v>
      </c>
      <c r="G18" s="51">
        <f t="shared" si="5"/>
        <v>264.63532499999997</v>
      </c>
      <c r="H18" s="52">
        <f t="shared" si="6"/>
        <v>333</v>
      </c>
      <c r="I18" s="52">
        <f t="shared" si="7"/>
        <v>9.99</v>
      </c>
      <c r="J18" s="51">
        <f t="shared" si="8"/>
        <v>342.99</v>
      </c>
      <c r="K18" s="52">
        <f t="shared" si="9"/>
        <v>406.63912500000009</v>
      </c>
      <c r="L18" s="52">
        <f t="shared" si="10"/>
        <v>12.199173750000002</v>
      </c>
      <c r="M18" s="51">
        <f t="shared" si="11"/>
        <v>418.83829875000009</v>
      </c>
      <c r="N18" s="53">
        <f t="shared" si="12"/>
        <v>483.3</v>
      </c>
      <c r="O18" s="53">
        <f t="shared" si="13"/>
        <v>14.499000000000002</v>
      </c>
      <c r="P18" s="51">
        <f t="shared" si="14"/>
        <v>497.79900000000004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102.24</v>
      </c>
      <c r="C19" s="50">
        <f t="shared" si="1"/>
        <v>3.0671999999999997</v>
      </c>
      <c r="D19" s="51">
        <f t="shared" si="2"/>
        <v>105.30719999999999</v>
      </c>
      <c r="E19" s="50">
        <f t="shared" si="3"/>
        <v>171.28499999999997</v>
      </c>
      <c r="F19" s="50">
        <f t="shared" si="4"/>
        <v>5.1385499999999995</v>
      </c>
      <c r="G19" s="51">
        <f t="shared" si="5"/>
        <v>176.42354999999998</v>
      </c>
      <c r="H19" s="52">
        <f t="shared" si="6"/>
        <v>222</v>
      </c>
      <c r="I19" s="52">
        <f t="shared" si="7"/>
        <v>6.66</v>
      </c>
      <c r="J19" s="51">
        <f t="shared" si="8"/>
        <v>228.66</v>
      </c>
      <c r="K19" s="52">
        <f t="shared" si="9"/>
        <v>271.09274999999997</v>
      </c>
      <c r="L19" s="52">
        <f t="shared" si="10"/>
        <v>8.1327824999999994</v>
      </c>
      <c r="M19" s="51">
        <f t="shared" si="11"/>
        <v>279.22553249999999</v>
      </c>
      <c r="N19" s="53">
        <f t="shared" si="12"/>
        <v>322.20000000000005</v>
      </c>
      <c r="O19" s="53">
        <f t="shared" si="13"/>
        <v>9.6660000000000021</v>
      </c>
      <c r="P19" s="51">
        <f t="shared" si="14"/>
        <v>331.86600000000004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76.679999999999993</v>
      </c>
      <c r="C20" s="50">
        <f t="shared" si="1"/>
        <v>2.3003999999999962</v>
      </c>
      <c r="D20" s="51">
        <f t="shared" si="2"/>
        <v>78.980399999999989</v>
      </c>
      <c r="E20" s="50">
        <f t="shared" si="3"/>
        <v>128.46374999999998</v>
      </c>
      <c r="F20" s="50">
        <f t="shared" si="4"/>
        <v>3.8539124999999994</v>
      </c>
      <c r="G20" s="51">
        <f t="shared" si="5"/>
        <v>132.31766249999998</v>
      </c>
      <c r="H20" s="52">
        <f t="shared" si="6"/>
        <v>166.5</v>
      </c>
      <c r="I20" s="52">
        <f t="shared" si="7"/>
        <v>4.9950000000000001</v>
      </c>
      <c r="J20" s="51">
        <f t="shared" si="8"/>
        <v>171.495</v>
      </c>
      <c r="K20" s="52">
        <f t="shared" si="9"/>
        <v>203.31956250000005</v>
      </c>
      <c r="L20" s="52">
        <f t="shared" si="10"/>
        <v>6.0995868750000009</v>
      </c>
      <c r="M20" s="51">
        <f t="shared" si="11"/>
        <v>209.41914937500005</v>
      </c>
      <c r="N20" s="53">
        <f t="shared" si="12"/>
        <v>241.65</v>
      </c>
      <c r="O20" s="53">
        <f t="shared" si="13"/>
        <v>7.2495000000000012</v>
      </c>
      <c r="P20" s="51">
        <f t="shared" si="14"/>
        <v>248.89950000000002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57.51</v>
      </c>
      <c r="C21" s="50">
        <f t="shared" si="1"/>
        <v>1.7252999999999972</v>
      </c>
      <c r="D21" s="51">
        <f t="shared" si="2"/>
        <v>59.235299999999995</v>
      </c>
      <c r="E21" s="50">
        <f t="shared" si="3"/>
        <v>96.347812500000003</v>
      </c>
      <c r="F21" s="50">
        <f t="shared" si="4"/>
        <v>2.8904343749999999</v>
      </c>
      <c r="G21" s="51">
        <f t="shared" si="5"/>
        <v>99.238246875000002</v>
      </c>
      <c r="H21" s="52">
        <f t="shared" si="6"/>
        <v>124.875</v>
      </c>
      <c r="I21" s="52">
        <f t="shared" si="7"/>
        <v>3.7462499999999999</v>
      </c>
      <c r="J21" s="51">
        <f t="shared" si="8"/>
        <v>128.62125</v>
      </c>
      <c r="K21" s="52">
        <f t="shared" si="9"/>
        <v>152.489671875</v>
      </c>
      <c r="L21" s="52">
        <f t="shared" si="10"/>
        <v>4.57469015625</v>
      </c>
      <c r="M21" s="51">
        <f t="shared" si="11"/>
        <v>157.06436203125</v>
      </c>
      <c r="N21" s="53">
        <f t="shared" si="12"/>
        <v>181.23749999999998</v>
      </c>
      <c r="O21" s="53">
        <f t="shared" si="13"/>
        <v>5.437125</v>
      </c>
      <c r="P21" s="51">
        <f t="shared" si="14"/>
        <v>186.67462499999999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191.7</v>
      </c>
      <c r="C22" s="50">
        <f t="shared" si="1"/>
        <v>5.7510000000000048</v>
      </c>
      <c r="D22" s="51">
        <f t="shared" si="2"/>
        <v>197.45099999999999</v>
      </c>
      <c r="E22" s="50">
        <f t="shared" si="3"/>
        <v>321.15937500000001</v>
      </c>
      <c r="F22" s="50">
        <f t="shared" si="4"/>
        <v>9.6347812499999996</v>
      </c>
      <c r="G22" s="51">
        <f t="shared" si="5"/>
        <v>330.79415625000001</v>
      </c>
      <c r="H22" s="52">
        <f t="shared" si="6"/>
        <v>416.25</v>
      </c>
      <c r="I22" s="52">
        <f t="shared" si="7"/>
        <v>12.487500000000001</v>
      </c>
      <c r="J22" s="51">
        <f t="shared" si="8"/>
        <v>428.73750000000001</v>
      </c>
      <c r="K22" s="52">
        <f t="shared" si="9"/>
        <v>508.29890625000002</v>
      </c>
      <c r="L22" s="52">
        <f t="shared" si="10"/>
        <v>15.2489671875</v>
      </c>
      <c r="M22" s="51">
        <f t="shared" si="11"/>
        <v>523.54787343750002</v>
      </c>
      <c r="N22" s="53">
        <f t="shared" si="12"/>
        <v>604.125</v>
      </c>
      <c r="O22" s="53">
        <f t="shared" si="13"/>
        <v>18.123749999999998</v>
      </c>
      <c r="P22" s="51">
        <f t="shared" si="14"/>
        <v>622.24874999999997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204.48</v>
      </c>
      <c r="C23" s="50">
        <f t="shared" si="1"/>
        <v>6.1343999999999994</v>
      </c>
      <c r="D23" s="51">
        <f t="shared" si="2"/>
        <v>210.61439999999999</v>
      </c>
      <c r="E23" s="50">
        <f t="shared" si="3"/>
        <v>342.56999999999994</v>
      </c>
      <c r="F23" s="50">
        <f t="shared" si="4"/>
        <v>10.277099999999999</v>
      </c>
      <c r="G23" s="51">
        <f t="shared" si="5"/>
        <v>352.84709999999995</v>
      </c>
      <c r="H23" s="52">
        <f t="shared" si="6"/>
        <v>444</v>
      </c>
      <c r="I23" s="52">
        <f t="shared" si="7"/>
        <v>13.32</v>
      </c>
      <c r="J23" s="51">
        <f t="shared" si="8"/>
        <v>457.32</v>
      </c>
      <c r="K23" s="52">
        <f t="shared" si="9"/>
        <v>542.18549999999993</v>
      </c>
      <c r="L23" s="52">
        <f t="shared" si="10"/>
        <v>16.265564999999999</v>
      </c>
      <c r="M23" s="51">
        <f t="shared" si="11"/>
        <v>558.45106499999997</v>
      </c>
      <c r="N23" s="53">
        <f t="shared" si="12"/>
        <v>644.40000000000009</v>
      </c>
      <c r="O23" s="53">
        <f t="shared" si="13"/>
        <v>19.332000000000004</v>
      </c>
      <c r="P23" s="51">
        <f t="shared" si="14"/>
        <v>663.73200000000008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104.79599999999999</v>
      </c>
      <c r="C24" s="50">
        <f t="shared" si="1"/>
        <v>3.1438799999999958</v>
      </c>
      <c r="D24" s="51">
        <f t="shared" si="2"/>
        <v>107.93987999999999</v>
      </c>
      <c r="E24" s="50">
        <f t="shared" si="3"/>
        <v>175.56712499999998</v>
      </c>
      <c r="F24" s="50">
        <f t="shared" si="4"/>
        <v>5.2670137500000003</v>
      </c>
      <c r="G24" s="51">
        <f t="shared" si="5"/>
        <v>180.83413874999999</v>
      </c>
      <c r="H24" s="52">
        <f t="shared" si="6"/>
        <v>227.54999999999998</v>
      </c>
      <c r="I24" s="52">
        <f t="shared" si="7"/>
        <v>6.8265000000000002</v>
      </c>
      <c r="J24" s="51">
        <f t="shared" si="8"/>
        <v>234.37649999999999</v>
      </c>
      <c r="K24" s="52">
        <f t="shared" si="9"/>
        <v>277.87006874999997</v>
      </c>
      <c r="L24" s="52">
        <f t="shared" si="10"/>
        <v>8.3361020625000002</v>
      </c>
      <c r="M24" s="51">
        <f t="shared" si="11"/>
        <v>286.20617081249998</v>
      </c>
      <c r="N24" s="53">
        <f t="shared" si="12"/>
        <v>330.255</v>
      </c>
      <c r="O24" s="53">
        <f t="shared" si="13"/>
        <v>9.9076500000000003</v>
      </c>
      <c r="P24" s="51">
        <f t="shared" si="14"/>
        <v>340.16264999999999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104.79599999999999</v>
      </c>
      <c r="C25" s="50">
        <f t="shared" si="1"/>
        <v>3.1438799999999958</v>
      </c>
      <c r="D25" s="51">
        <f t="shared" si="2"/>
        <v>107.93987999999999</v>
      </c>
      <c r="E25" s="50">
        <f t="shared" si="3"/>
        <v>175.56712499999998</v>
      </c>
      <c r="F25" s="50">
        <f t="shared" si="4"/>
        <v>5.2670137500000003</v>
      </c>
      <c r="G25" s="51">
        <f t="shared" si="5"/>
        <v>180.83413874999999</v>
      </c>
      <c r="H25" s="52">
        <f t="shared" si="6"/>
        <v>227.54999999999998</v>
      </c>
      <c r="I25" s="52">
        <f t="shared" si="7"/>
        <v>6.8265000000000002</v>
      </c>
      <c r="J25" s="51">
        <f t="shared" si="8"/>
        <v>234.37649999999999</v>
      </c>
      <c r="K25" s="52">
        <f t="shared" si="9"/>
        <v>277.87006874999997</v>
      </c>
      <c r="L25" s="52">
        <f t="shared" si="10"/>
        <v>8.3361020625000002</v>
      </c>
      <c r="M25" s="51">
        <f t="shared" si="11"/>
        <v>286.20617081249998</v>
      </c>
      <c r="N25" s="53">
        <f t="shared" si="12"/>
        <v>330.255</v>
      </c>
      <c r="O25" s="53">
        <f t="shared" si="13"/>
        <v>9.9076500000000003</v>
      </c>
      <c r="P25" s="51">
        <f t="shared" si="14"/>
        <v>340.16264999999999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115.02</v>
      </c>
      <c r="C26" s="50">
        <f t="shared" si="1"/>
        <v>3.4505999999999943</v>
      </c>
      <c r="D26" s="51">
        <f t="shared" si="2"/>
        <v>118.47059999999999</v>
      </c>
      <c r="E26" s="50">
        <f t="shared" si="3"/>
        <v>192.69562500000001</v>
      </c>
      <c r="F26" s="50">
        <f t="shared" si="4"/>
        <v>5.7808687499999998</v>
      </c>
      <c r="G26" s="51">
        <f t="shared" si="5"/>
        <v>198.47649375</v>
      </c>
      <c r="H26" s="52">
        <f t="shared" si="6"/>
        <v>249.75</v>
      </c>
      <c r="I26" s="52">
        <f t="shared" si="7"/>
        <v>7.4924999999999997</v>
      </c>
      <c r="J26" s="51">
        <f t="shared" si="8"/>
        <v>257.24250000000001</v>
      </c>
      <c r="K26" s="52">
        <f t="shared" si="9"/>
        <v>304.97934375</v>
      </c>
      <c r="L26" s="52">
        <f t="shared" si="10"/>
        <v>9.1493803124999999</v>
      </c>
      <c r="M26" s="51">
        <f t="shared" si="11"/>
        <v>314.1287240625</v>
      </c>
      <c r="N26" s="53">
        <f t="shared" si="12"/>
        <v>362.47499999999997</v>
      </c>
      <c r="O26" s="53">
        <f t="shared" si="13"/>
        <v>10.87425</v>
      </c>
      <c r="P26" s="51">
        <f t="shared" si="14"/>
        <v>373.34924999999998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127.80000000000001</v>
      </c>
      <c r="C27" s="50">
        <f t="shared" si="1"/>
        <v>3.8340000000000032</v>
      </c>
      <c r="D27" s="51">
        <f t="shared" si="2"/>
        <v>131.63400000000001</v>
      </c>
      <c r="E27" s="50">
        <f t="shared" si="3"/>
        <v>214.10624999999999</v>
      </c>
      <c r="F27" s="50">
        <f t="shared" si="4"/>
        <v>6.4231874999999992</v>
      </c>
      <c r="G27" s="51">
        <f t="shared" si="5"/>
        <v>220.52943749999997</v>
      </c>
      <c r="H27" s="52">
        <f t="shared" si="6"/>
        <v>277.5</v>
      </c>
      <c r="I27" s="52">
        <f t="shared" si="7"/>
        <v>8.3249999999999993</v>
      </c>
      <c r="J27" s="51">
        <f t="shared" si="8"/>
        <v>285.82499999999999</v>
      </c>
      <c r="K27" s="52">
        <f t="shared" si="9"/>
        <v>338.86593750000003</v>
      </c>
      <c r="L27" s="52">
        <f t="shared" si="10"/>
        <v>10.165978125000001</v>
      </c>
      <c r="M27" s="51">
        <f t="shared" si="11"/>
        <v>349.03191562500001</v>
      </c>
      <c r="N27" s="53">
        <f t="shared" si="12"/>
        <v>402.75</v>
      </c>
      <c r="O27" s="53">
        <f t="shared" si="13"/>
        <v>12.0825</v>
      </c>
      <c r="P27" s="51">
        <f t="shared" si="14"/>
        <v>414.83249999999998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204.48</v>
      </c>
      <c r="C28" s="50">
        <f t="shared" si="1"/>
        <v>6.1343999999999994</v>
      </c>
      <c r="D28" s="51">
        <f t="shared" si="2"/>
        <v>210.61439999999999</v>
      </c>
      <c r="E28" s="50">
        <f t="shared" si="3"/>
        <v>342.56999999999994</v>
      </c>
      <c r="F28" s="50">
        <f t="shared" si="4"/>
        <v>10.277099999999999</v>
      </c>
      <c r="G28" s="51">
        <f t="shared" si="5"/>
        <v>352.84709999999995</v>
      </c>
      <c r="H28" s="52">
        <f t="shared" si="6"/>
        <v>444</v>
      </c>
      <c r="I28" s="52">
        <f t="shared" si="7"/>
        <v>13.32</v>
      </c>
      <c r="J28" s="51">
        <f t="shared" si="8"/>
        <v>457.32</v>
      </c>
      <c r="K28" s="52">
        <f t="shared" si="9"/>
        <v>542.18549999999993</v>
      </c>
      <c r="L28" s="52">
        <f t="shared" si="10"/>
        <v>16.265564999999999</v>
      </c>
      <c r="M28" s="51">
        <f t="shared" si="11"/>
        <v>558.45106499999997</v>
      </c>
      <c r="N28" s="53">
        <f t="shared" si="12"/>
        <v>644.40000000000009</v>
      </c>
      <c r="O28" s="53">
        <f t="shared" si="13"/>
        <v>19.332000000000004</v>
      </c>
      <c r="P28" s="51">
        <f t="shared" si="14"/>
        <v>663.73200000000008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145.21629999999999</v>
      </c>
      <c r="C31" s="50">
        <f>VALUE(D31*$K$2/$K$3)</f>
        <v>4.3564889999999998</v>
      </c>
      <c r="D31" s="51">
        <f>(R31+R31*$K$2/100)*$D$3</f>
        <v>149.57278899999997</v>
      </c>
      <c r="E31" s="54">
        <f>VALUE(G31*100/$K$3)</f>
        <v>243.12854000000002</v>
      </c>
      <c r="F31" s="54">
        <f>VALUE(G31*$K$2/$K$3)</f>
        <v>7.2938562000000005</v>
      </c>
      <c r="G31" s="51">
        <f>(S31+S31*$K$2/100)*$G$3</f>
        <v>250.42239620000001</v>
      </c>
      <c r="H31" s="50">
        <f>VALUE(J31*100/$K$3)</f>
        <v>320.01600000000002</v>
      </c>
      <c r="I31" s="50">
        <f>VALUE(J31*$K$2/$K$3)</f>
        <v>9.600480000000001</v>
      </c>
      <c r="J31" s="51">
        <f>(T31+T31*$K$2/100)*$I$3</f>
        <v>329.61648000000002</v>
      </c>
      <c r="K31" s="53">
        <f>VALUE(M31*100/$K$3)</f>
        <v>390.39353</v>
      </c>
      <c r="L31" s="53">
        <f>VALUE(M31*$K$2/$K$3)</f>
        <v>11.7118059</v>
      </c>
      <c r="M31" s="55">
        <f>(U31+U31*$K$2/100)*$M$3</f>
        <v>402.1053359</v>
      </c>
      <c r="N31" s="53">
        <f>VALUE(P31*100/$K$3)</f>
        <v>455.61600000000004</v>
      </c>
      <c r="O31" s="53">
        <f>VALUE(P31*$K$2/$K$3)</f>
        <v>13.668480000000001</v>
      </c>
      <c r="P31" s="51">
        <f>(V31+V31*$K$2/100)*$P$3</f>
        <v>469.28448000000003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145.21629999999999</v>
      </c>
      <c r="C32" s="50">
        <f t="shared" ref="C32:C53" si="22">VALUE(D32*$K$2/$K$3)</f>
        <v>4.3564889999999998</v>
      </c>
      <c r="D32" s="51">
        <f t="shared" ref="D32:D53" si="23">(R32+R32*$K$2/100)*$D$3</f>
        <v>149.57278899999997</v>
      </c>
      <c r="E32" s="54">
        <f t="shared" ref="E32:E53" si="24">VALUE(G32*100/$K$3)</f>
        <v>243.12854000000002</v>
      </c>
      <c r="F32" s="54">
        <f t="shared" ref="F32:F53" si="25">VALUE(G32*$K$2/$K$3)</f>
        <v>7.2938562000000005</v>
      </c>
      <c r="G32" s="51">
        <f t="shared" ref="G32:G53" si="26">(S32+S32*$K$2/100)*$G$3</f>
        <v>250.42239620000001</v>
      </c>
      <c r="H32" s="50">
        <f t="shared" ref="H32:H53" si="27">VALUE(J32*100/$K$3)</f>
        <v>320.01600000000002</v>
      </c>
      <c r="I32" s="50">
        <f t="shared" ref="I32:I53" si="28">VALUE(J32*$K$2/$K$3)</f>
        <v>9.600480000000001</v>
      </c>
      <c r="J32" s="51">
        <f t="shared" ref="J32:J53" si="29">(T32+T32*$K$2/100)*$I$3</f>
        <v>329.61648000000002</v>
      </c>
      <c r="K32" s="53">
        <f t="shared" ref="K32:K53" si="30">VALUE(M32*100/$K$3)</f>
        <v>390.39353</v>
      </c>
      <c r="L32" s="53">
        <f t="shared" ref="L32:L53" si="31">VALUE(M32*$K$2/$K$3)</f>
        <v>11.7118059</v>
      </c>
      <c r="M32" s="55">
        <f t="shared" ref="M32:M53" si="32">(U32+U32*$K$2/100)*$M$3</f>
        <v>402.1053359</v>
      </c>
      <c r="N32" s="53">
        <f t="shared" ref="N32:N53" si="33">VALUE(P32*100/$K$3)</f>
        <v>455.61600000000004</v>
      </c>
      <c r="O32" s="53">
        <f t="shared" ref="O32:O53" si="34">VALUE(P32*$K$2/$K$3)</f>
        <v>13.668480000000001</v>
      </c>
      <c r="P32" s="51">
        <f t="shared" ref="P32:P53" si="35">(V32+V32*$K$2/100)*$P$3</f>
        <v>469.28448000000003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154.21199999999996</v>
      </c>
      <c r="C33" s="50">
        <f t="shared" si="22"/>
        <v>4.6263599999999991</v>
      </c>
      <c r="D33" s="51">
        <f t="shared" si="23"/>
        <v>158.83835999999997</v>
      </c>
      <c r="E33" s="54">
        <f t="shared" si="24"/>
        <v>258.18959999999998</v>
      </c>
      <c r="F33" s="54">
        <f t="shared" si="25"/>
        <v>7.7456880000000004</v>
      </c>
      <c r="G33" s="51">
        <f t="shared" si="26"/>
        <v>265.93528800000001</v>
      </c>
      <c r="H33" s="50">
        <f t="shared" si="27"/>
        <v>339.84</v>
      </c>
      <c r="I33" s="50">
        <f t="shared" si="28"/>
        <v>10.195199999999998</v>
      </c>
      <c r="J33" s="51">
        <f t="shared" si="29"/>
        <v>350.03519999999997</v>
      </c>
      <c r="K33" s="53">
        <f t="shared" si="30"/>
        <v>414.5772</v>
      </c>
      <c r="L33" s="53">
        <f t="shared" si="31"/>
        <v>12.437316000000001</v>
      </c>
      <c r="M33" s="55">
        <f t="shared" si="32"/>
        <v>427.01451600000001</v>
      </c>
      <c r="N33" s="53">
        <f t="shared" si="33"/>
        <v>483.84</v>
      </c>
      <c r="O33" s="53">
        <f t="shared" si="34"/>
        <v>14.515199999999998</v>
      </c>
      <c r="P33" s="51">
        <f t="shared" si="35"/>
        <v>498.35519999999997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154.21199999999996</v>
      </c>
      <c r="C34" s="50">
        <f t="shared" si="22"/>
        <v>4.6263599999999991</v>
      </c>
      <c r="D34" s="51">
        <f t="shared" si="23"/>
        <v>158.83835999999997</v>
      </c>
      <c r="E34" s="54">
        <f t="shared" si="24"/>
        <v>258.18959999999998</v>
      </c>
      <c r="F34" s="54">
        <f t="shared" si="25"/>
        <v>7.7456880000000004</v>
      </c>
      <c r="G34" s="51">
        <f t="shared" si="26"/>
        <v>265.93528800000001</v>
      </c>
      <c r="H34" s="50">
        <f t="shared" si="27"/>
        <v>339.84</v>
      </c>
      <c r="I34" s="50">
        <f t="shared" si="28"/>
        <v>10.195199999999998</v>
      </c>
      <c r="J34" s="51">
        <f t="shared" si="29"/>
        <v>350.03519999999997</v>
      </c>
      <c r="K34" s="53">
        <f t="shared" si="30"/>
        <v>414.5772</v>
      </c>
      <c r="L34" s="53">
        <f t="shared" si="31"/>
        <v>12.437316000000001</v>
      </c>
      <c r="M34" s="55">
        <f t="shared" si="32"/>
        <v>427.01451600000001</v>
      </c>
      <c r="N34" s="53">
        <f t="shared" si="33"/>
        <v>483.84</v>
      </c>
      <c r="O34" s="53">
        <f t="shared" si="34"/>
        <v>14.515199999999998</v>
      </c>
      <c r="P34" s="51">
        <f t="shared" si="35"/>
        <v>498.35519999999997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244.16900000000004</v>
      </c>
      <c r="C35" s="50">
        <f t="shared" si="22"/>
        <v>7.3250700000000011</v>
      </c>
      <c r="D35" s="51">
        <f t="shared" si="23"/>
        <v>251.49407000000002</v>
      </c>
      <c r="E35" s="54">
        <f t="shared" si="24"/>
        <v>408.80019999999996</v>
      </c>
      <c r="F35" s="54">
        <f t="shared" si="25"/>
        <v>12.264006</v>
      </c>
      <c r="G35" s="51">
        <f t="shared" si="26"/>
        <v>421.06420600000001</v>
      </c>
      <c r="H35" s="50">
        <f t="shared" si="27"/>
        <v>538.07999999999993</v>
      </c>
      <c r="I35" s="50">
        <f t="shared" si="28"/>
        <v>16.142399999999999</v>
      </c>
      <c r="J35" s="51">
        <f t="shared" si="29"/>
        <v>554.22239999999999</v>
      </c>
      <c r="K35" s="53">
        <f t="shared" si="30"/>
        <v>656.41390000000001</v>
      </c>
      <c r="L35" s="53">
        <f t="shared" si="31"/>
        <v>19.692416999999999</v>
      </c>
      <c r="M35" s="55">
        <f t="shared" si="32"/>
        <v>676.10631699999999</v>
      </c>
      <c r="N35" s="53">
        <f t="shared" si="33"/>
        <v>766.08</v>
      </c>
      <c r="O35" s="53">
        <f t="shared" si="34"/>
        <v>22.982400000000002</v>
      </c>
      <c r="P35" s="51">
        <f t="shared" si="35"/>
        <v>789.06240000000003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244.16900000000004</v>
      </c>
      <c r="C36" s="50">
        <f t="shared" si="22"/>
        <v>7.3250700000000011</v>
      </c>
      <c r="D36" s="51">
        <f t="shared" si="23"/>
        <v>251.49407000000002</v>
      </c>
      <c r="E36" s="54">
        <f t="shared" si="24"/>
        <v>408.80019999999996</v>
      </c>
      <c r="F36" s="54">
        <f t="shared" si="25"/>
        <v>12.264006</v>
      </c>
      <c r="G36" s="51">
        <f t="shared" si="26"/>
        <v>421.06420600000001</v>
      </c>
      <c r="H36" s="50">
        <f t="shared" si="27"/>
        <v>538.07999999999993</v>
      </c>
      <c r="I36" s="50">
        <f t="shared" si="28"/>
        <v>16.142399999999999</v>
      </c>
      <c r="J36" s="51">
        <f t="shared" si="29"/>
        <v>554.22239999999999</v>
      </c>
      <c r="K36" s="53">
        <f t="shared" si="30"/>
        <v>656.41390000000001</v>
      </c>
      <c r="L36" s="53">
        <f t="shared" si="31"/>
        <v>19.692416999999999</v>
      </c>
      <c r="M36" s="55">
        <f t="shared" si="32"/>
        <v>676.10631699999999</v>
      </c>
      <c r="N36" s="53">
        <f t="shared" si="33"/>
        <v>766.08</v>
      </c>
      <c r="O36" s="53">
        <f t="shared" si="34"/>
        <v>22.982400000000002</v>
      </c>
      <c r="P36" s="51">
        <f t="shared" si="35"/>
        <v>789.06240000000003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244.16900000000004</v>
      </c>
      <c r="C37" s="50">
        <f t="shared" si="22"/>
        <v>7.3250700000000011</v>
      </c>
      <c r="D37" s="51">
        <f t="shared" si="23"/>
        <v>251.49407000000002</v>
      </c>
      <c r="E37" s="54">
        <f t="shared" si="24"/>
        <v>408.80019999999996</v>
      </c>
      <c r="F37" s="54">
        <f t="shared" si="25"/>
        <v>12.264006</v>
      </c>
      <c r="G37" s="51">
        <f t="shared" si="26"/>
        <v>421.06420600000001</v>
      </c>
      <c r="H37" s="50">
        <f t="shared" si="27"/>
        <v>538.07999999999993</v>
      </c>
      <c r="I37" s="50">
        <f t="shared" si="28"/>
        <v>16.142399999999999</v>
      </c>
      <c r="J37" s="51">
        <f t="shared" si="29"/>
        <v>554.22239999999999</v>
      </c>
      <c r="K37" s="53">
        <f t="shared" si="30"/>
        <v>656.41390000000001</v>
      </c>
      <c r="L37" s="53">
        <f t="shared" si="31"/>
        <v>19.692416999999999</v>
      </c>
      <c r="M37" s="55">
        <f t="shared" si="32"/>
        <v>676.10631699999999</v>
      </c>
      <c r="N37" s="53">
        <f t="shared" si="33"/>
        <v>766.08</v>
      </c>
      <c r="O37" s="53">
        <f t="shared" si="34"/>
        <v>22.982400000000002</v>
      </c>
      <c r="P37" s="51">
        <f t="shared" si="35"/>
        <v>789.06240000000003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321.27499999999998</v>
      </c>
      <c r="C38" s="50">
        <f t="shared" si="22"/>
        <v>9.6382499999999993</v>
      </c>
      <c r="D38" s="51">
        <f t="shared" si="23"/>
        <v>330.91325000000001</v>
      </c>
      <c r="E38" s="54">
        <f t="shared" si="24"/>
        <v>537.89499999999998</v>
      </c>
      <c r="F38" s="54">
        <f t="shared" si="25"/>
        <v>16.136849999999999</v>
      </c>
      <c r="G38" s="51">
        <f t="shared" si="26"/>
        <v>554.03184999999996</v>
      </c>
      <c r="H38" s="50">
        <f t="shared" si="27"/>
        <v>708</v>
      </c>
      <c r="I38" s="50">
        <f t="shared" si="28"/>
        <v>21.240000000000002</v>
      </c>
      <c r="J38" s="51">
        <f t="shared" si="29"/>
        <v>729.24</v>
      </c>
      <c r="K38" s="53">
        <f t="shared" si="30"/>
        <v>863.70249999999999</v>
      </c>
      <c r="L38" s="53">
        <f t="shared" si="31"/>
        <v>25.911075</v>
      </c>
      <c r="M38" s="55">
        <f t="shared" si="32"/>
        <v>889.61357499999997</v>
      </c>
      <c r="N38" s="53">
        <f t="shared" si="33"/>
        <v>1008</v>
      </c>
      <c r="O38" s="53">
        <f t="shared" si="34"/>
        <v>30.240000000000002</v>
      </c>
      <c r="P38" s="51">
        <f t="shared" si="35"/>
        <v>1038.24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321.27499999999998</v>
      </c>
      <c r="C39" s="50">
        <f t="shared" si="22"/>
        <v>9.6382499999999993</v>
      </c>
      <c r="D39" s="51">
        <f t="shared" si="23"/>
        <v>330.91325000000001</v>
      </c>
      <c r="E39" s="54">
        <f t="shared" si="24"/>
        <v>537.89499999999998</v>
      </c>
      <c r="F39" s="54">
        <f t="shared" si="25"/>
        <v>16.136849999999999</v>
      </c>
      <c r="G39" s="51">
        <f t="shared" si="26"/>
        <v>554.03184999999996</v>
      </c>
      <c r="H39" s="50">
        <f t="shared" si="27"/>
        <v>708</v>
      </c>
      <c r="I39" s="50">
        <f t="shared" si="28"/>
        <v>21.240000000000002</v>
      </c>
      <c r="J39" s="51">
        <f t="shared" si="29"/>
        <v>729.24</v>
      </c>
      <c r="K39" s="53">
        <f t="shared" si="30"/>
        <v>863.70249999999999</v>
      </c>
      <c r="L39" s="53">
        <f t="shared" si="31"/>
        <v>25.911075</v>
      </c>
      <c r="M39" s="55">
        <f t="shared" si="32"/>
        <v>889.61357499999997</v>
      </c>
      <c r="N39" s="53">
        <f t="shared" si="33"/>
        <v>1008</v>
      </c>
      <c r="O39" s="53">
        <f t="shared" si="34"/>
        <v>30.240000000000002</v>
      </c>
      <c r="P39" s="51">
        <f t="shared" si="35"/>
        <v>1038.24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176.70124999999999</v>
      </c>
      <c r="C40" s="50">
        <f t="shared" si="22"/>
        <v>5.3010375000000005</v>
      </c>
      <c r="D40" s="51">
        <f t="shared" si="23"/>
        <v>182.00228749999999</v>
      </c>
      <c r="E40" s="54">
        <f t="shared" si="24"/>
        <v>295.84224999999998</v>
      </c>
      <c r="F40" s="54">
        <f t="shared" si="25"/>
        <v>8.8752674999999996</v>
      </c>
      <c r="G40" s="51">
        <f t="shared" si="26"/>
        <v>304.71751749999999</v>
      </c>
      <c r="H40" s="50">
        <f t="shared" si="27"/>
        <v>389.4</v>
      </c>
      <c r="I40" s="50">
        <f t="shared" si="28"/>
        <v>11.682</v>
      </c>
      <c r="J40" s="51">
        <f t="shared" si="29"/>
        <v>401.08199999999999</v>
      </c>
      <c r="K40" s="53">
        <f t="shared" si="30"/>
        <v>475.03637500000002</v>
      </c>
      <c r="L40" s="53">
        <f t="shared" si="31"/>
        <v>14.25109125</v>
      </c>
      <c r="M40" s="55">
        <f t="shared" si="32"/>
        <v>489.28746625000002</v>
      </c>
      <c r="N40" s="53">
        <f t="shared" si="33"/>
        <v>554.39999999999986</v>
      </c>
      <c r="O40" s="53">
        <f t="shared" si="34"/>
        <v>16.631999999999998</v>
      </c>
      <c r="P40" s="51">
        <f t="shared" si="35"/>
        <v>571.03199999999993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176.70124999999999</v>
      </c>
      <c r="C41" s="50">
        <f t="shared" si="22"/>
        <v>5.3010375000000005</v>
      </c>
      <c r="D41" s="51">
        <f t="shared" si="23"/>
        <v>182.00228749999999</v>
      </c>
      <c r="E41" s="54">
        <f t="shared" si="24"/>
        <v>295.84224999999998</v>
      </c>
      <c r="F41" s="54">
        <f t="shared" si="25"/>
        <v>8.8752674999999996</v>
      </c>
      <c r="G41" s="51">
        <f t="shared" si="26"/>
        <v>304.71751749999999</v>
      </c>
      <c r="H41" s="50">
        <f t="shared" si="27"/>
        <v>389.4</v>
      </c>
      <c r="I41" s="50">
        <f t="shared" si="28"/>
        <v>11.682</v>
      </c>
      <c r="J41" s="51">
        <f t="shared" si="29"/>
        <v>401.08199999999999</v>
      </c>
      <c r="K41" s="53">
        <f t="shared" si="30"/>
        <v>475.03637500000002</v>
      </c>
      <c r="L41" s="53">
        <f t="shared" si="31"/>
        <v>14.25109125</v>
      </c>
      <c r="M41" s="55">
        <f t="shared" si="32"/>
        <v>489.28746625000002</v>
      </c>
      <c r="N41" s="53">
        <f t="shared" si="33"/>
        <v>554.39999999999986</v>
      </c>
      <c r="O41" s="53">
        <f t="shared" si="34"/>
        <v>16.631999999999998</v>
      </c>
      <c r="P41" s="51">
        <f t="shared" si="35"/>
        <v>571.03199999999993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176.70124999999999</v>
      </c>
      <c r="C42" s="50">
        <f t="shared" si="22"/>
        <v>5.3010375000000005</v>
      </c>
      <c r="D42" s="51">
        <f t="shared" si="23"/>
        <v>182.00228749999999</v>
      </c>
      <c r="E42" s="54">
        <f t="shared" si="24"/>
        <v>295.84224999999998</v>
      </c>
      <c r="F42" s="54">
        <f t="shared" si="25"/>
        <v>8.8752674999999996</v>
      </c>
      <c r="G42" s="51">
        <f t="shared" si="26"/>
        <v>304.71751749999999</v>
      </c>
      <c r="H42" s="50">
        <f t="shared" si="27"/>
        <v>389.4</v>
      </c>
      <c r="I42" s="50">
        <f t="shared" si="28"/>
        <v>11.682</v>
      </c>
      <c r="J42" s="51">
        <f t="shared" si="29"/>
        <v>401.08199999999999</v>
      </c>
      <c r="K42" s="53">
        <f t="shared" si="30"/>
        <v>475.03637500000002</v>
      </c>
      <c r="L42" s="53">
        <f t="shared" si="31"/>
        <v>14.25109125</v>
      </c>
      <c r="M42" s="55">
        <f t="shared" si="32"/>
        <v>489.28746625000002</v>
      </c>
      <c r="N42" s="53">
        <f t="shared" si="33"/>
        <v>554.39999999999986</v>
      </c>
      <c r="O42" s="53">
        <f t="shared" si="34"/>
        <v>16.631999999999998</v>
      </c>
      <c r="P42" s="51">
        <f t="shared" si="35"/>
        <v>571.03199999999993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192.76499999999999</v>
      </c>
      <c r="C43" s="50">
        <f t="shared" si="22"/>
        <v>5.7829499999999996</v>
      </c>
      <c r="D43" s="51">
        <f t="shared" si="23"/>
        <v>198.54794999999999</v>
      </c>
      <c r="E43" s="54">
        <f t="shared" si="24"/>
        <v>322.73700000000002</v>
      </c>
      <c r="F43" s="54">
        <f t="shared" si="25"/>
        <v>9.6821099999999998</v>
      </c>
      <c r="G43" s="51">
        <f t="shared" si="26"/>
        <v>332.41910999999999</v>
      </c>
      <c r="H43" s="50">
        <f t="shared" si="27"/>
        <v>424.8</v>
      </c>
      <c r="I43" s="50">
        <f t="shared" si="28"/>
        <v>12.744</v>
      </c>
      <c r="J43" s="51">
        <f t="shared" si="29"/>
        <v>437.54399999999998</v>
      </c>
      <c r="K43" s="53">
        <f t="shared" si="30"/>
        <v>518.22149999999999</v>
      </c>
      <c r="L43" s="53">
        <f t="shared" si="31"/>
        <v>15.546645</v>
      </c>
      <c r="M43" s="55">
        <f t="shared" si="32"/>
        <v>533.768145</v>
      </c>
      <c r="N43" s="53">
        <f t="shared" si="33"/>
        <v>604.79999999999995</v>
      </c>
      <c r="O43" s="53">
        <f t="shared" si="34"/>
        <v>18.143999999999998</v>
      </c>
      <c r="P43" s="51">
        <f t="shared" si="35"/>
        <v>622.94399999999996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128.51</v>
      </c>
      <c r="C44" s="50">
        <f t="shared" si="22"/>
        <v>3.8552999999999997</v>
      </c>
      <c r="D44" s="51">
        <f t="shared" si="23"/>
        <v>132.36529999999999</v>
      </c>
      <c r="E44" s="54">
        <f t="shared" si="24"/>
        <v>215.15799999999999</v>
      </c>
      <c r="F44" s="54">
        <f t="shared" si="25"/>
        <v>6.4547399999999984</v>
      </c>
      <c r="G44" s="51">
        <f t="shared" si="26"/>
        <v>221.61273999999997</v>
      </c>
      <c r="H44" s="50">
        <f t="shared" si="27"/>
        <v>283.20000000000005</v>
      </c>
      <c r="I44" s="50">
        <f t="shared" si="28"/>
        <v>8.4960000000000004</v>
      </c>
      <c r="J44" s="51">
        <f t="shared" si="29"/>
        <v>291.69600000000003</v>
      </c>
      <c r="K44" s="53">
        <f t="shared" si="30"/>
        <v>345.48100000000005</v>
      </c>
      <c r="L44" s="53">
        <f t="shared" si="31"/>
        <v>10.36443</v>
      </c>
      <c r="M44" s="55">
        <f t="shared" si="32"/>
        <v>355.84543000000002</v>
      </c>
      <c r="N44" s="53">
        <f t="shared" si="33"/>
        <v>403.2</v>
      </c>
      <c r="O44" s="53">
        <f t="shared" si="34"/>
        <v>12.096</v>
      </c>
      <c r="P44" s="51">
        <f t="shared" si="35"/>
        <v>415.29599999999999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96.382499999999993</v>
      </c>
      <c r="C45" s="50">
        <f t="shared" si="22"/>
        <v>2.8914749999999998</v>
      </c>
      <c r="D45" s="51">
        <f t="shared" si="23"/>
        <v>99.273974999999993</v>
      </c>
      <c r="E45" s="54">
        <f t="shared" si="24"/>
        <v>161.36850000000001</v>
      </c>
      <c r="F45" s="54">
        <f t="shared" si="25"/>
        <v>4.8410549999999999</v>
      </c>
      <c r="G45" s="51">
        <f t="shared" si="26"/>
        <v>166.20955499999999</v>
      </c>
      <c r="H45" s="50">
        <f t="shared" si="27"/>
        <v>212.4</v>
      </c>
      <c r="I45" s="50">
        <f t="shared" si="28"/>
        <v>6.3719999999999999</v>
      </c>
      <c r="J45" s="51">
        <f t="shared" si="29"/>
        <v>218.77199999999999</v>
      </c>
      <c r="K45" s="53">
        <f t="shared" si="30"/>
        <v>259.11075</v>
      </c>
      <c r="L45" s="53">
        <f t="shared" si="31"/>
        <v>7.7733224999999999</v>
      </c>
      <c r="M45" s="55">
        <f t="shared" si="32"/>
        <v>266.8840725</v>
      </c>
      <c r="N45" s="53">
        <f t="shared" si="33"/>
        <v>302.39999999999998</v>
      </c>
      <c r="O45" s="53">
        <f t="shared" si="34"/>
        <v>9.0719999999999992</v>
      </c>
      <c r="P45" s="51">
        <f t="shared" si="35"/>
        <v>311.47199999999998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72.286874999999995</v>
      </c>
      <c r="C46" s="50">
        <f t="shared" si="22"/>
        <v>2.1686062499999998</v>
      </c>
      <c r="D46" s="51">
        <f t="shared" si="23"/>
        <v>74.455481249999991</v>
      </c>
      <c r="E46" s="54">
        <f t="shared" si="24"/>
        <v>121.02637499999999</v>
      </c>
      <c r="F46" s="54">
        <f t="shared" si="25"/>
        <v>3.6307912499999997</v>
      </c>
      <c r="G46" s="51">
        <f t="shared" si="26"/>
        <v>124.65716624999999</v>
      </c>
      <c r="H46" s="50">
        <f t="shared" si="27"/>
        <v>159.30000000000001</v>
      </c>
      <c r="I46" s="50">
        <f t="shared" si="28"/>
        <v>4.7789999999999999</v>
      </c>
      <c r="J46" s="51">
        <f t="shared" si="29"/>
        <v>164.07900000000001</v>
      </c>
      <c r="K46" s="53">
        <f t="shared" si="30"/>
        <v>194.33306250000004</v>
      </c>
      <c r="L46" s="53">
        <f t="shared" si="31"/>
        <v>5.829991875000001</v>
      </c>
      <c r="M46" s="55">
        <f t="shared" si="32"/>
        <v>200.16305437500003</v>
      </c>
      <c r="N46" s="53">
        <f t="shared" si="33"/>
        <v>226.8</v>
      </c>
      <c r="O46" s="53">
        <f t="shared" si="34"/>
        <v>6.8040000000000003</v>
      </c>
      <c r="P46" s="51">
        <f t="shared" si="35"/>
        <v>233.60400000000001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240.95625000000001</v>
      </c>
      <c r="C47" s="50">
        <f t="shared" si="22"/>
        <v>7.2286875000000004</v>
      </c>
      <c r="D47" s="51">
        <f t="shared" si="23"/>
        <v>248.18493750000002</v>
      </c>
      <c r="E47" s="54">
        <f t="shared" si="24"/>
        <v>403.42124999999999</v>
      </c>
      <c r="F47" s="54">
        <f t="shared" si="25"/>
        <v>12.1026375</v>
      </c>
      <c r="G47" s="51">
        <f t="shared" si="26"/>
        <v>415.5238875</v>
      </c>
      <c r="H47" s="50">
        <f t="shared" si="27"/>
        <v>530.99999999999989</v>
      </c>
      <c r="I47" s="50">
        <f t="shared" si="28"/>
        <v>15.93</v>
      </c>
      <c r="J47" s="51">
        <f t="shared" si="29"/>
        <v>546.92999999999995</v>
      </c>
      <c r="K47" s="53">
        <f t="shared" si="30"/>
        <v>647.7768749999999</v>
      </c>
      <c r="L47" s="53">
        <f t="shared" si="31"/>
        <v>19.433306249999994</v>
      </c>
      <c r="M47" s="55">
        <f t="shared" si="32"/>
        <v>667.21018124999989</v>
      </c>
      <c r="N47" s="53">
        <f t="shared" si="33"/>
        <v>756</v>
      </c>
      <c r="O47" s="53">
        <f t="shared" si="34"/>
        <v>22.68</v>
      </c>
      <c r="P47" s="51">
        <f t="shared" si="35"/>
        <v>778.68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257.02</v>
      </c>
      <c r="C48" s="50">
        <f t="shared" si="22"/>
        <v>7.7105999999999995</v>
      </c>
      <c r="D48" s="51">
        <f t="shared" si="23"/>
        <v>264.73059999999998</v>
      </c>
      <c r="E48" s="54">
        <f t="shared" si="24"/>
        <v>430.31599999999997</v>
      </c>
      <c r="F48" s="54">
        <f t="shared" si="25"/>
        <v>12.909479999999997</v>
      </c>
      <c r="G48" s="51">
        <f t="shared" si="26"/>
        <v>443.22547999999995</v>
      </c>
      <c r="H48" s="50">
        <f t="shared" si="27"/>
        <v>566.40000000000009</v>
      </c>
      <c r="I48" s="50">
        <f t="shared" si="28"/>
        <v>16.992000000000001</v>
      </c>
      <c r="J48" s="51">
        <f t="shared" si="29"/>
        <v>583.39200000000005</v>
      </c>
      <c r="K48" s="53">
        <f t="shared" si="30"/>
        <v>690.9620000000001</v>
      </c>
      <c r="L48" s="53">
        <f t="shared" si="31"/>
        <v>20.728860000000001</v>
      </c>
      <c r="M48" s="55">
        <f t="shared" si="32"/>
        <v>711.69086000000004</v>
      </c>
      <c r="N48" s="53">
        <f t="shared" si="33"/>
        <v>806.4</v>
      </c>
      <c r="O48" s="53">
        <f t="shared" si="34"/>
        <v>24.192</v>
      </c>
      <c r="P48" s="51">
        <f t="shared" si="35"/>
        <v>830.59199999999998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131.72274999999999</v>
      </c>
      <c r="C49" s="50">
        <f t="shared" si="22"/>
        <v>3.9516825</v>
      </c>
      <c r="D49" s="51">
        <f t="shared" si="23"/>
        <v>135.67443249999999</v>
      </c>
      <c r="E49" s="54">
        <f t="shared" si="24"/>
        <v>220.53695000000002</v>
      </c>
      <c r="F49" s="54">
        <f t="shared" si="25"/>
        <v>6.6161085000000002</v>
      </c>
      <c r="G49" s="51">
        <f t="shared" si="26"/>
        <v>227.15305850000001</v>
      </c>
      <c r="H49" s="50">
        <f t="shared" si="27"/>
        <v>290.27999999999997</v>
      </c>
      <c r="I49" s="50">
        <f t="shared" si="28"/>
        <v>8.7083999999999993</v>
      </c>
      <c r="J49" s="51">
        <f t="shared" si="29"/>
        <v>298.98839999999996</v>
      </c>
      <c r="K49" s="53">
        <f t="shared" si="30"/>
        <v>354.11802499999999</v>
      </c>
      <c r="L49" s="53">
        <f t="shared" si="31"/>
        <v>10.62354075</v>
      </c>
      <c r="M49" s="55">
        <f t="shared" si="32"/>
        <v>364.74156575000001</v>
      </c>
      <c r="N49" s="53">
        <f t="shared" si="33"/>
        <v>413.28</v>
      </c>
      <c r="O49" s="53">
        <f t="shared" si="34"/>
        <v>12.398399999999999</v>
      </c>
      <c r="P49" s="51">
        <f t="shared" si="35"/>
        <v>425.67839999999995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131.72274999999999</v>
      </c>
      <c r="C50" s="50">
        <f t="shared" si="22"/>
        <v>3.9516825</v>
      </c>
      <c r="D50" s="51">
        <f t="shared" si="23"/>
        <v>135.67443249999999</v>
      </c>
      <c r="E50" s="54">
        <f t="shared" si="24"/>
        <v>220.53695000000002</v>
      </c>
      <c r="F50" s="54">
        <f t="shared" si="25"/>
        <v>6.6161085000000002</v>
      </c>
      <c r="G50" s="51">
        <f t="shared" si="26"/>
        <v>227.15305850000001</v>
      </c>
      <c r="H50" s="50">
        <f t="shared" si="27"/>
        <v>290.27999999999997</v>
      </c>
      <c r="I50" s="50">
        <f t="shared" si="28"/>
        <v>8.7083999999999993</v>
      </c>
      <c r="J50" s="51">
        <f t="shared" si="29"/>
        <v>298.98839999999996</v>
      </c>
      <c r="K50" s="53">
        <f t="shared" si="30"/>
        <v>354.11802499999999</v>
      </c>
      <c r="L50" s="53">
        <f t="shared" si="31"/>
        <v>10.62354075</v>
      </c>
      <c r="M50" s="55">
        <f t="shared" si="32"/>
        <v>364.74156575000001</v>
      </c>
      <c r="N50" s="53">
        <f t="shared" si="33"/>
        <v>413.28</v>
      </c>
      <c r="O50" s="53">
        <f t="shared" si="34"/>
        <v>12.398399999999999</v>
      </c>
      <c r="P50" s="51">
        <f t="shared" si="35"/>
        <v>425.67839999999995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144.57374999999999</v>
      </c>
      <c r="C51" s="50">
        <f t="shared" si="22"/>
        <v>4.3372124999999997</v>
      </c>
      <c r="D51" s="51">
        <f t="shared" si="23"/>
        <v>148.91096249999998</v>
      </c>
      <c r="E51" s="54">
        <f t="shared" si="24"/>
        <v>242.05274999999997</v>
      </c>
      <c r="F51" s="54">
        <f t="shared" si="25"/>
        <v>7.2615824999999994</v>
      </c>
      <c r="G51" s="51">
        <f t="shared" si="26"/>
        <v>249.31433249999998</v>
      </c>
      <c r="H51" s="50">
        <f t="shared" si="27"/>
        <v>318.60000000000002</v>
      </c>
      <c r="I51" s="50">
        <f t="shared" si="28"/>
        <v>9.5579999999999998</v>
      </c>
      <c r="J51" s="51">
        <f t="shared" si="29"/>
        <v>328.15800000000002</v>
      </c>
      <c r="K51" s="53">
        <f t="shared" si="30"/>
        <v>388.66612500000008</v>
      </c>
      <c r="L51" s="53">
        <f t="shared" si="31"/>
        <v>11.659983750000002</v>
      </c>
      <c r="M51" s="55">
        <f t="shared" si="32"/>
        <v>400.32610875000006</v>
      </c>
      <c r="N51" s="53">
        <f t="shared" si="33"/>
        <v>453.6</v>
      </c>
      <c r="O51" s="53">
        <f t="shared" si="34"/>
        <v>13.608000000000001</v>
      </c>
      <c r="P51" s="51">
        <f t="shared" si="35"/>
        <v>467.20800000000003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160.63749999999999</v>
      </c>
      <c r="C52" s="50">
        <f t="shared" si="22"/>
        <v>4.8191249999999997</v>
      </c>
      <c r="D52" s="51">
        <f t="shared" si="23"/>
        <v>165.456625</v>
      </c>
      <c r="E52" s="54">
        <f t="shared" si="24"/>
        <v>268.94749999999999</v>
      </c>
      <c r="F52" s="54">
        <f t="shared" si="25"/>
        <v>8.0684249999999995</v>
      </c>
      <c r="G52" s="51">
        <f t="shared" si="26"/>
        <v>277.01592499999998</v>
      </c>
      <c r="H52" s="50">
        <f t="shared" si="27"/>
        <v>354</v>
      </c>
      <c r="I52" s="50">
        <f t="shared" si="28"/>
        <v>10.620000000000001</v>
      </c>
      <c r="J52" s="51">
        <f t="shared" si="29"/>
        <v>364.62</v>
      </c>
      <c r="K52" s="53">
        <f t="shared" si="30"/>
        <v>431.85124999999999</v>
      </c>
      <c r="L52" s="53">
        <f t="shared" si="31"/>
        <v>12.9555375</v>
      </c>
      <c r="M52" s="55">
        <f t="shared" si="32"/>
        <v>444.80678749999998</v>
      </c>
      <c r="N52" s="53">
        <f t="shared" si="33"/>
        <v>504</v>
      </c>
      <c r="O52" s="53">
        <f t="shared" si="34"/>
        <v>15.120000000000001</v>
      </c>
      <c r="P52" s="51">
        <f t="shared" si="35"/>
        <v>519.12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257.02</v>
      </c>
      <c r="C53" s="50">
        <f t="shared" si="22"/>
        <v>7.7105999999999995</v>
      </c>
      <c r="D53" s="51">
        <f t="shared" si="23"/>
        <v>264.73059999999998</v>
      </c>
      <c r="E53" s="54">
        <f t="shared" si="24"/>
        <v>430.31599999999997</v>
      </c>
      <c r="F53" s="54">
        <f t="shared" si="25"/>
        <v>12.909479999999997</v>
      </c>
      <c r="G53" s="51">
        <f t="shared" si="26"/>
        <v>443.22547999999995</v>
      </c>
      <c r="H53" s="50">
        <f t="shared" si="27"/>
        <v>566.40000000000009</v>
      </c>
      <c r="I53" s="50">
        <f t="shared" si="28"/>
        <v>16.992000000000001</v>
      </c>
      <c r="J53" s="51">
        <f t="shared" si="29"/>
        <v>583.39200000000005</v>
      </c>
      <c r="K53" s="53">
        <f t="shared" si="30"/>
        <v>690.9620000000001</v>
      </c>
      <c r="L53" s="53">
        <f t="shared" si="31"/>
        <v>20.728860000000001</v>
      </c>
      <c r="M53" s="55">
        <f t="shared" si="32"/>
        <v>711.69086000000004</v>
      </c>
      <c r="N53" s="53">
        <f t="shared" si="33"/>
        <v>806.4</v>
      </c>
      <c r="O53" s="53">
        <f t="shared" si="34"/>
        <v>24.192</v>
      </c>
      <c r="P53" s="51">
        <f t="shared" si="35"/>
        <v>830.59199999999998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topLeftCell="A13" zoomScale="80" zoomScaleNormal="80" workbookViewId="0">
      <selection activeCell="P21" sqref="P21"/>
    </sheetView>
  </sheetViews>
  <sheetFormatPr defaultRowHeight="14.4" x14ac:dyDescent="0.3"/>
  <cols>
    <col min="1" max="1" width="50.33203125" customWidth="1"/>
    <col min="2" max="2" width="9.6640625" customWidth="1"/>
    <col min="3" max="3" width="10.109375" customWidth="1"/>
    <col min="4" max="4" width="8.6640625" customWidth="1"/>
    <col min="5" max="5" width="11.88671875" customWidth="1"/>
    <col min="6" max="6" width="10.77734375" customWidth="1"/>
    <col min="7" max="7" width="9" customWidth="1"/>
    <col min="8" max="8" width="9.109375" customWidth="1"/>
    <col min="9" max="9" width="11.33203125" customWidth="1"/>
    <col min="10" max="10" width="9.109375" customWidth="1"/>
    <col min="11" max="11" width="10.88671875" customWidth="1"/>
    <col min="12" max="12" width="12" customWidth="1"/>
    <col min="13" max="13" width="9.33203125" customWidth="1"/>
    <col min="14" max="14" width="10.33203125" customWidth="1"/>
    <col min="15" max="15" width="11.5546875" customWidth="1"/>
    <col min="16" max="16" width="9.44140625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81</v>
      </c>
      <c r="B2" s="17"/>
      <c r="C2" s="17"/>
      <c r="D2" s="17"/>
      <c r="E2" s="17"/>
      <c r="F2" s="17"/>
      <c r="G2" s="17"/>
      <c r="H2" s="17"/>
      <c r="I2" s="63">
        <v>0.88500000000000001</v>
      </c>
      <c r="J2" s="18" t="s">
        <v>33</v>
      </c>
      <c r="K2" s="21">
        <v>3</v>
      </c>
      <c r="L2" s="18"/>
      <c r="M2" s="18"/>
      <c r="N2" s="18"/>
      <c r="O2" s="18"/>
      <c r="P2" s="64">
        <v>0.85499999999999998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0.85499999999999998</v>
      </c>
      <c r="E3" s="62">
        <v>0.92500000000000004</v>
      </c>
      <c r="F3" s="16"/>
      <c r="G3" s="16">
        <v>0.85499999999999998</v>
      </c>
      <c r="H3" s="62">
        <v>0.90500000000000003</v>
      </c>
      <c r="I3" s="16">
        <v>0.85</v>
      </c>
      <c r="J3" s="16" t="s">
        <v>34</v>
      </c>
      <c r="K3" s="22">
        <f>(100+K2)</f>
        <v>103</v>
      </c>
      <c r="L3" s="16"/>
      <c r="M3" s="16">
        <v>0.84499999999999997</v>
      </c>
      <c r="N3" s="62">
        <v>0.86499999999999999</v>
      </c>
      <c r="O3" s="16"/>
      <c r="P3" s="16">
        <v>0.82499999999999996</v>
      </c>
      <c r="Q3" s="2"/>
    </row>
    <row r="4" spans="1:23" ht="16.8" customHeight="1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ht="20.399999999999999" customHeight="1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ht="20.399999999999999" customHeight="1" x14ac:dyDescent="0.3">
      <c r="A6" s="47" t="s">
        <v>61</v>
      </c>
      <c r="B6" s="50">
        <f>VALUE(D6*100/$K$3)</f>
        <v>111.319125</v>
      </c>
      <c r="C6" s="50">
        <f>D6-B6</f>
        <v>3.3395737499999996</v>
      </c>
      <c r="D6" s="51">
        <f>(R6+R6*$K$2/100)*$E$3</f>
        <v>114.65869875</v>
      </c>
      <c r="E6" s="50">
        <f>VALUE(G6*100/$K$3)</f>
        <v>184.38379499999999</v>
      </c>
      <c r="F6" s="50">
        <f>VALUE(G6*$K$2/$K$3)</f>
        <v>5.5315138500000005</v>
      </c>
      <c r="G6" s="51">
        <f>(S6+S6*$K$2/100)*$H$3</f>
        <v>189.91530885</v>
      </c>
      <c r="H6" s="52">
        <f>VALUE(J6*100/$K$3)</f>
        <v>240.012</v>
      </c>
      <c r="I6" s="52">
        <f>VALUE(J6*$K$2/$K$3)</f>
        <v>7.2003600000000008</v>
      </c>
      <c r="J6" s="51">
        <f>(T6+T6*$K$2/100)*$I$2</f>
        <v>247.21236000000002</v>
      </c>
      <c r="K6" s="52">
        <f>VALUE(M6*100/$K$3)</f>
        <v>292.79514749999998</v>
      </c>
      <c r="L6" s="52">
        <f>VALUE(M6*$K$2/$K$3)</f>
        <v>8.7838544249999995</v>
      </c>
      <c r="M6" s="51">
        <f>(U6+U6*$K$2/100)*$N$3</f>
        <v>301.579001925</v>
      </c>
      <c r="N6" s="53">
        <f>VALUE(P6*100/$K$3)</f>
        <v>347.81400000000002</v>
      </c>
      <c r="O6" s="53">
        <f>VALUE(P6*$K$2/$K$3)</f>
        <v>10.434420000000001</v>
      </c>
      <c r="P6" s="51">
        <f>(V6+V6*$K$2/100)*$P$2</f>
        <v>358.24842000000001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8.600000000000001" customHeight="1" x14ac:dyDescent="0.3">
      <c r="A7" s="47" t="s">
        <v>63</v>
      </c>
      <c r="B7" s="50">
        <f t="shared" ref="B7:B28" si="0">VALUE(D7*100/$K$3)</f>
        <v>111.319125</v>
      </c>
      <c r="C7" s="50">
        <f t="shared" ref="C7:C28" si="1">D7-B7</f>
        <v>3.3395737499999996</v>
      </c>
      <c r="D7" s="51">
        <f t="shared" ref="D7:D28" si="2">(R7+R7*$K$2/100)*$E$3</f>
        <v>114.65869875</v>
      </c>
      <c r="E7" s="50">
        <f t="shared" ref="E7:E28" si="3">VALUE(G7*100/$K$3)</f>
        <v>184.38379499999999</v>
      </c>
      <c r="F7" s="50">
        <f t="shared" ref="F7:F28" si="4">VALUE(G7*$K$2/$K$3)</f>
        <v>5.5315138500000005</v>
      </c>
      <c r="G7" s="51">
        <f t="shared" ref="G7:G28" si="5">(S7+S7*$K$2/100)*$H$3</f>
        <v>189.91530885</v>
      </c>
      <c r="H7" s="52">
        <f t="shared" ref="H7:H28" si="6">VALUE(J7*100/$K$3)</f>
        <v>240.012</v>
      </c>
      <c r="I7" s="52">
        <f t="shared" ref="I7:I28" si="7">VALUE(J7*$K$2/$K$3)</f>
        <v>7.2003600000000008</v>
      </c>
      <c r="J7" s="51">
        <f t="shared" ref="J7:J28" si="8">(T7+T7*$K$2/100)*$I$2</f>
        <v>247.21236000000002</v>
      </c>
      <c r="K7" s="52">
        <f t="shared" ref="K7:K28" si="9">VALUE(M7*100/$K$3)</f>
        <v>292.79514749999998</v>
      </c>
      <c r="L7" s="52">
        <f t="shared" ref="L7:L28" si="10">VALUE(M7*$K$2/$K$3)</f>
        <v>8.7838544249999995</v>
      </c>
      <c r="M7" s="51">
        <f t="shared" ref="M7:M28" si="11">(U7+U7*$K$2/100)*$N$3</f>
        <v>301.579001925</v>
      </c>
      <c r="N7" s="53">
        <f t="shared" ref="N7:N28" si="12">VALUE(P7*100/$K$3)</f>
        <v>347.81400000000002</v>
      </c>
      <c r="O7" s="53">
        <f t="shared" ref="O7:O28" si="13">VALUE(P7*$K$2/$K$3)</f>
        <v>10.434420000000001</v>
      </c>
      <c r="P7" s="51">
        <f t="shared" ref="P7:P28" si="14">(V7+V7*$K$2/100)*$P$2</f>
        <v>358.24842000000001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8" customHeight="1" x14ac:dyDescent="0.3">
      <c r="A8" s="47" t="s">
        <v>62</v>
      </c>
      <c r="B8" s="50">
        <f t="shared" si="0"/>
        <v>118.215</v>
      </c>
      <c r="C8" s="50">
        <f t="shared" si="1"/>
        <v>3.546449999999993</v>
      </c>
      <c r="D8" s="51">
        <f t="shared" si="2"/>
        <v>121.76145</v>
      </c>
      <c r="E8" s="50">
        <f t="shared" si="3"/>
        <v>195.8058</v>
      </c>
      <c r="F8" s="50">
        <f t="shared" si="4"/>
        <v>5.8741739999999991</v>
      </c>
      <c r="G8" s="51">
        <f t="shared" si="5"/>
        <v>201.67997399999999</v>
      </c>
      <c r="H8" s="52">
        <f t="shared" si="6"/>
        <v>254.87999999999997</v>
      </c>
      <c r="I8" s="52">
        <f t="shared" si="7"/>
        <v>7.646399999999999</v>
      </c>
      <c r="J8" s="51">
        <f t="shared" si="8"/>
        <v>262.52639999999997</v>
      </c>
      <c r="K8" s="52">
        <f t="shared" si="9"/>
        <v>310.93290000000002</v>
      </c>
      <c r="L8" s="52">
        <f t="shared" si="10"/>
        <v>9.3279870000000003</v>
      </c>
      <c r="M8" s="51">
        <f t="shared" si="11"/>
        <v>320.26088700000003</v>
      </c>
      <c r="N8" s="53">
        <f t="shared" si="12"/>
        <v>369.35999999999996</v>
      </c>
      <c r="O8" s="53">
        <f t="shared" si="13"/>
        <v>11.0808</v>
      </c>
      <c r="P8" s="51">
        <f t="shared" si="14"/>
        <v>380.44079999999997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9.8" customHeight="1" x14ac:dyDescent="0.3">
      <c r="A9" s="47" t="s">
        <v>64</v>
      </c>
      <c r="B9" s="50">
        <f t="shared" si="0"/>
        <v>118.215</v>
      </c>
      <c r="C9" s="50">
        <f t="shared" si="1"/>
        <v>3.546449999999993</v>
      </c>
      <c r="D9" s="51">
        <f t="shared" si="2"/>
        <v>121.76145</v>
      </c>
      <c r="E9" s="50">
        <f t="shared" si="3"/>
        <v>195.8058</v>
      </c>
      <c r="F9" s="50">
        <f t="shared" si="4"/>
        <v>5.8741739999999991</v>
      </c>
      <c r="G9" s="51">
        <f t="shared" si="5"/>
        <v>201.67997399999999</v>
      </c>
      <c r="H9" s="52">
        <f t="shared" si="6"/>
        <v>254.87999999999997</v>
      </c>
      <c r="I9" s="52">
        <f t="shared" si="7"/>
        <v>7.646399999999999</v>
      </c>
      <c r="J9" s="51">
        <f t="shared" si="8"/>
        <v>262.52639999999997</v>
      </c>
      <c r="K9" s="52">
        <f t="shared" si="9"/>
        <v>310.93290000000002</v>
      </c>
      <c r="L9" s="52">
        <f t="shared" si="10"/>
        <v>9.3279870000000003</v>
      </c>
      <c r="M9" s="51">
        <f t="shared" si="11"/>
        <v>320.26088700000003</v>
      </c>
      <c r="N9" s="53">
        <f t="shared" si="12"/>
        <v>369.35999999999996</v>
      </c>
      <c r="O9" s="53">
        <f t="shared" si="13"/>
        <v>11.0808</v>
      </c>
      <c r="P9" s="51">
        <f t="shared" si="14"/>
        <v>380.44079999999997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ht="20.399999999999999" customHeight="1" x14ac:dyDescent="0.3">
      <c r="A10" s="47" t="s">
        <v>65</v>
      </c>
      <c r="B10" s="50">
        <f t="shared" si="0"/>
        <v>187.17375000000001</v>
      </c>
      <c r="C10" s="50">
        <f t="shared" si="1"/>
        <v>5.6152125000000126</v>
      </c>
      <c r="D10" s="51">
        <f t="shared" si="2"/>
        <v>192.78896250000003</v>
      </c>
      <c r="E10" s="50">
        <f t="shared" si="3"/>
        <v>310.02585000000005</v>
      </c>
      <c r="F10" s="50">
        <f t="shared" si="4"/>
        <v>9.3007755000000003</v>
      </c>
      <c r="G10" s="51">
        <f t="shared" si="5"/>
        <v>319.32662550000003</v>
      </c>
      <c r="H10" s="52">
        <f t="shared" si="6"/>
        <v>403.56</v>
      </c>
      <c r="I10" s="52">
        <f t="shared" si="7"/>
        <v>12.106800000000002</v>
      </c>
      <c r="J10" s="51">
        <f t="shared" si="8"/>
        <v>415.66680000000002</v>
      </c>
      <c r="K10" s="52">
        <f t="shared" si="9"/>
        <v>492.3104249999999</v>
      </c>
      <c r="L10" s="52">
        <f t="shared" si="10"/>
        <v>14.769312749999999</v>
      </c>
      <c r="M10" s="51">
        <f t="shared" si="11"/>
        <v>507.07973774999994</v>
      </c>
      <c r="N10" s="53">
        <f t="shared" si="12"/>
        <v>584.81999999999994</v>
      </c>
      <c r="O10" s="53">
        <f t="shared" si="13"/>
        <v>17.544600000000003</v>
      </c>
      <c r="P10" s="51">
        <f t="shared" si="14"/>
        <v>602.3646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8" customHeight="1" x14ac:dyDescent="0.3">
      <c r="A11" s="47" t="s">
        <v>66</v>
      </c>
      <c r="B11" s="50">
        <f t="shared" si="0"/>
        <v>187.17375000000001</v>
      </c>
      <c r="C11" s="50">
        <f t="shared" si="1"/>
        <v>5.6152125000000126</v>
      </c>
      <c r="D11" s="51">
        <f t="shared" si="2"/>
        <v>192.78896250000003</v>
      </c>
      <c r="E11" s="50">
        <f t="shared" si="3"/>
        <v>310.02585000000005</v>
      </c>
      <c r="F11" s="50">
        <f t="shared" si="4"/>
        <v>9.3007755000000003</v>
      </c>
      <c r="G11" s="51">
        <f t="shared" si="5"/>
        <v>319.32662550000003</v>
      </c>
      <c r="H11" s="52">
        <f t="shared" si="6"/>
        <v>403.56</v>
      </c>
      <c r="I11" s="52">
        <f t="shared" si="7"/>
        <v>12.106800000000002</v>
      </c>
      <c r="J11" s="51">
        <f t="shared" si="8"/>
        <v>415.66680000000002</v>
      </c>
      <c r="K11" s="52">
        <f t="shared" si="9"/>
        <v>492.3104249999999</v>
      </c>
      <c r="L11" s="52">
        <f t="shared" si="10"/>
        <v>14.769312749999999</v>
      </c>
      <c r="M11" s="51">
        <f t="shared" si="11"/>
        <v>507.07973774999994</v>
      </c>
      <c r="N11" s="53">
        <f t="shared" si="12"/>
        <v>584.81999999999994</v>
      </c>
      <c r="O11" s="53">
        <f t="shared" si="13"/>
        <v>17.544600000000003</v>
      </c>
      <c r="P11" s="51">
        <f t="shared" si="14"/>
        <v>602.3646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ht="19.8" customHeight="1" x14ac:dyDescent="0.3">
      <c r="A12" s="47" t="s">
        <v>68</v>
      </c>
      <c r="B12" s="50">
        <f t="shared" si="0"/>
        <v>187.17375000000001</v>
      </c>
      <c r="C12" s="50">
        <f t="shared" si="1"/>
        <v>5.6152125000000126</v>
      </c>
      <c r="D12" s="51">
        <f t="shared" si="2"/>
        <v>192.78896250000003</v>
      </c>
      <c r="E12" s="50">
        <f t="shared" si="3"/>
        <v>310.02585000000005</v>
      </c>
      <c r="F12" s="50">
        <f t="shared" si="4"/>
        <v>9.3007755000000003</v>
      </c>
      <c r="G12" s="51">
        <f t="shared" si="5"/>
        <v>319.32662550000003</v>
      </c>
      <c r="H12" s="52">
        <f t="shared" si="6"/>
        <v>403.56</v>
      </c>
      <c r="I12" s="52">
        <f t="shared" si="7"/>
        <v>12.106800000000002</v>
      </c>
      <c r="J12" s="51">
        <f t="shared" si="8"/>
        <v>415.66680000000002</v>
      </c>
      <c r="K12" s="52">
        <f t="shared" si="9"/>
        <v>492.3104249999999</v>
      </c>
      <c r="L12" s="52">
        <f t="shared" si="10"/>
        <v>14.769312749999999</v>
      </c>
      <c r="M12" s="51">
        <f t="shared" si="11"/>
        <v>507.07973774999994</v>
      </c>
      <c r="N12" s="53">
        <f t="shared" si="12"/>
        <v>584.81999999999994</v>
      </c>
      <c r="O12" s="53">
        <f t="shared" si="13"/>
        <v>17.544600000000003</v>
      </c>
      <c r="P12" s="51">
        <f t="shared" si="14"/>
        <v>602.3646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8.600000000000001" customHeight="1" x14ac:dyDescent="0.3">
      <c r="A13" s="47" t="s">
        <v>67</v>
      </c>
      <c r="B13" s="50">
        <f t="shared" si="0"/>
        <v>246.28125</v>
      </c>
      <c r="C13" s="50">
        <f t="shared" si="1"/>
        <v>7.3884375000000091</v>
      </c>
      <c r="D13" s="51">
        <f t="shared" si="2"/>
        <v>253.66968750000001</v>
      </c>
      <c r="E13" s="50">
        <f t="shared" si="3"/>
        <v>407.92874999999998</v>
      </c>
      <c r="F13" s="50">
        <f t="shared" si="4"/>
        <v>12.2378625</v>
      </c>
      <c r="G13" s="51">
        <f t="shared" si="5"/>
        <v>420.16661249999999</v>
      </c>
      <c r="H13" s="52">
        <f t="shared" si="6"/>
        <v>530.99999999999989</v>
      </c>
      <c r="I13" s="52">
        <f t="shared" si="7"/>
        <v>15.93</v>
      </c>
      <c r="J13" s="51">
        <f t="shared" si="8"/>
        <v>546.92999999999995</v>
      </c>
      <c r="K13" s="52">
        <f t="shared" si="9"/>
        <v>647.7768749999999</v>
      </c>
      <c r="L13" s="52">
        <f t="shared" si="10"/>
        <v>19.433306249999994</v>
      </c>
      <c r="M13" s="51">
        <f t="shared" si="11"/>
        <v>667.21018124999989</v>
      </c>
      <c r="N13" s="53">
        <f t="shared" si="12"/>
        <v>769.5</v>
      </c>
      <c r="O13" s="53">
        <f t="shared" si="13"/>
        <v>23.085000000000001</v>
      </c>
      <c r="P13" s="51">
        <f t="shared" si="14"/>
        <v>792.58500000000004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ht="22.2" customHeight="1" x14ac:dyDescent="0.3">
      <c r="A14" s="47" t="s">
        <v>69</v>
      </c>
      <c r="B14" s="50">
        <f t="shared" si="0"/>
        <v>246.28125</v>
      </c>
      <c r="C14" s="50">
        <f t="shared" si="1"/>
        <v>7.3884375000000091</v>
      </c>
      <c r="D14" s="51">
        <f t="shared" si="2"/>
        <v>253.66968750000001</v>
      </c>
      <c r="E14" s="50">
        <f t="shared" si="3"/>
        <v>407.92874999999998</v>
      </c>
      <c r="F14" s="50">
        <f t="shared" si="4"/>
        <v>12.2378625</v>
      </c>
      <c r="G14" s="51">
        <f t="shared" si="5"/>
        <v>420.16661249999999</v>
      </c>
      <c r="H14" s="52">
        <f t="shared" si="6"/>
        <v>530.99999999999989</v>
      </c>
      <c r="I14" s="52">
        <f t="shared" si="7"/>
        <v>15.93</v>
      </c>
      <c r="J14" s="51">
        <f t="shared" si="8"/>
        <v>546.92999999999995</v>
      </c>
      <c r="K14" s="52">
        <f t="shared" si="9"/>
        <v>647.7768749999999</v>
      </c>
      <c r="L14" s="52">
        <f t="shared" si="10"/>
        <v>19.433306249999994</v>
      </c>
      <c r="M14" s="51">
        <f t="shared" si="11"/>
        <v>667.21018124999989</v>
      </c>
      <c r="N14" s="53">
        <f t="shared" si="12"/>
        <v>769.5</v>
      </c>
      <c r="O14" s="53">
        <f t="shared" si="13"/>
        <v>23.085000000000001</v>
      </c>
      <c r="P14" s="51">
        <f t="shared" si="14"/>
        <v>792.58500000000004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20.399999999999999" customHeight="1" x14ac:dyDescent="0.3">
      <c r="A15" s="47" t="s">
        <v>70</v>
      </c>
      <c r="B15" s="50">
        <f t="shared" si="0"/>
        <v>135.45468750000001</v>
      </c>
      <c r="C15" s="50">
        <f t="shared" si="1"/>
        <v>4.063640625000005</v>
      </c>
      <c r="D15" s="51">
        <f t="shared" si="2"/>
        <v>139.51832812500001</v>
      </c>
      <c r="E15" s="50">
        <f t="shared" si="3"/>
        <v>224.36081250000001</v>
      </c>
      <c r="F15" s="50">
        <f t="shared" si="4"/>
        <v>6.730824375000001</v>
      </c>
      <c r="G15" s="51">
        <f t="shared" si="5"/>
        <v>231.09163687500001</v>
      </c>
      <c r="H15" s="52">
        <f t="shared" si="6"/>
        <v>292.04999999999995</v>
      </c>
      <c r="I15" s="52">
        <f t="shared" si="7"/>
        <v>8.7614999999999981</v>
      </c>
      <c r="J15" s="51">
        <f t="shared" si="8"/>
        <v>300.81149999999997</v>
      </c>
      <c r="K15" s="52">
        <f t="shared" si="9"/>
        <v>356.27728125000004</v>
      </c>
      <c r="L15" s="52">
        <f t="shared" si="10"/>
        <v>10.688318437500001</v>
      </c>
      <c r="M15" s="51">
        <f t="shared" si="11"/>
        <v>366.96559968750006</v>
      </c>
      <c r="N15" s="53">
        <f t="shared" si="12"/>
        <v>423.22500000000002</v>
      </c>
      <c r="O15" s="53">
        <f t="shared" si="13"/>
        <v>12.696750000000002</v>
      </c>
      <c r="P15" s="51">
        <f t="shared" si="14"/>
        <v>435.92175000000003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ht="18" customHeight="1" x14ac:dyDescent="0.3">
      <c r="A16" s="47" t="s">
        <v>71</v>
      </c>
      <c r="B16" s="50">
        <f t="shared" si="0"/>
        <v>135.45468750000001</v>
      </c>
      <c r="C16" s="50">
        <f t="shared" si="1"/>
        <v>4.063640625000005</v>
      </c>
      <c r="D16" s="51">
        <f t="shared" si="2"/>
        <v>139.51832812500001</v>
      </c>
      <c r="E16" s="50">
        <f t="shared" si="3"/>
        <v>224.36081250000001</v>
      </c>
      <c r="F16" s="50">
        <f t="shared" si="4"/>
        <v>6.730824375000001</v>
      </c>
      <c r="G16" s="51">
        <f t="shared" si="5"/>
        <v>231.09163687500001</v>
      </c>
      <c r="H16" s="52">
        <f t="shared" si="6"/>
        <v>292.04999999999995</v>
      </c>
      <c r="I16" s="52">
        <f t="shared" si="7"/>
        <v>8.7614999999999981</v>
      </c>
      <c r="J16" s="51">
        <f t="shared" si="8"/>
        <v>300.81149999999997</v>
      </c>
      <c r="K16" s="52">
        <f t="shared" si="9"/>
        <v>356.27728125000004</v>
      </c>
      <c r="L16" s="52">
        <f t="shared" si="10"/>
        <v>10.688318437500001</v>
      </c>
      <c r="M16" s="51">
        <f t="shared" si="11"/>
        <v>366.96559968750006</v>
      </c>
      <c r="N16" s="53">
        <f t="shared" si="12"/>
        <v>423.22500000000002</v>
      </c>
      <c r="O16" s="53">
        <f t="shared" si="13"/>
        <v>12.696750000000002</v>
      </c>
      <c r="P16" s="51">
        <f t="shared" si="14"/>
        <v>435.92175000000003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21" customHeight="1" x14ac:dyDescent="0.3">
      <c r="A17" s="47" t="s">
        <v>72</v>
      </c>
      <c r="B17" s="50">
        <f t="shared" si="0"/>
        <v>135.45468750000001</v>
      </c>
      <c r="C17" s="50">
        <f t="shared" si="1"/>
        <v>4.063640625000005</v>
      </c>
      <c r="D17" s="51">
        <f t="shared" si="2"/>
        <v>139.51832812500001</v>
      </c>
      <c r="E17" s="50">
        <f t="shared" si="3"/>
        <v>224.36081250000001</v>
      </c>
      <c r="F17" s="50">
        <f t="shared" si="4"/>
        <v>6.730824375000001</v>
      </c>
      <c r="G17" s="51">
        <f t="shared" si="5"/>
        <v>231.09163687500001</v>
      </c>
      <c r="H17" s="52">
        <f t="shared" si="6"/>
        <v>292.04999999999995</v>
      </c>
      <c r="I17" s="52">
        <f t="shared" si="7"/>
        <v>8.7614999999999981</v>
      </c>
      <c r="J17" s="51">
        <f t="shared" si="8"/>
        <v>300.81149999999997</v>
      </c>
      <c r="K17" s="52">
        <f t="shared" si="9"/>
        <v>356.27728125000004</v>
      </c>
      <c r="L17" s="52">
        <f t="shared" si="10"/>
        <v>10.688318437500001</v>
      </c>
      <c r="M17" s="51">
        <f t="shared" si="11"/>
        <v>366.96559968750006</v>
      </c>
      <c r="N17" s="53">
        <f t="shared" si="12"/>
        <v>423.22500000000002</v>
      </c>
      <c r="O17" s="53">
        <f t="shared" si="13"/>
        <v>12.696750000000002</v>
      </c>
      <c r="P17" s="51">
        <f t="shared" si="14"/>
        <v>435.92175000000003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ht="16.8" customHeight="1" x14ac:dyDescent="0.3">
      <c r="A18" s="47" t="s">
        <v>73</v>
      </c>
      <c r="B18" s="50">
        <f t="shared" si="0"/>
        <v>147.76874999999998</v>
      </c>
      <c r="C18" s="50">
        <f t="shared" si="1"/>
        <v>4.4330625000000055</v>
      </c>
      <c r="D18" s="51">
        <f t="shared" si="2"/>
        <v>152.20181249999999</v>
      </c>
      <c r="E18" s="50">
        <f t="shared" si="3"/>
        <v>244.75724999999997</v>
      </c>
      <c r="F18" s="50">
        <f t="shared" si="4"/>
        <v>7.3427174999999991</v>
      </c>
      <c r="G18" s="51">
        <f t="shared" si="5"/>
        <v>252.09996749999999</v>
      </c>
      <c r="H18" s="52">
        <f t="shared" si="6"/>
        <v>318.60000000000002</v>
      </c>
      <c r="I18" s="52">
        <f t="shared" si="7"/>
        <v>9.5579999999999998</v>
      </c>
      <c r="J18" s="51">
        <f t="shared" si="8"/>
        <v>328.15800000000002</v>
      </c>
      <c r="K18" s="52">
        <f t="shared" si="9"/>
        <v>388.66612500000008</v>
      </c>
      <c r="L18" s="52">
        <f t="shared" si="10"/>
        <v>11.659983750000002</v>
      </c>
      <c r="M18" s="51">
        <f t="shared" si="11"/>
        <v>400.32610875000006</v>
      </c>
      <c r="N18" s="53">
        <f t="shared" si="12"/>
        <v>461.70000000000005</v>
      </c>
      <c r="O18" s="53">
        <f t="shared" si="13"/>
        <v>13.851000000000003</v>
      </c>
      <c r="P18" s="51">
        <f t="shared" si="14"/>
        <v>475.55100000000004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ht="20.399999999999999" customHeight="1" x14ac:dyDescent="0.3">
      <c r="A19" s="47" t="s">
        <v>28</v>
      </c>
      <c r="B19" s="50">
        <f t="shared" si="0"/>
        <v>98.512499999999989</v>
      </c>
      <c r="C19" s="50">
        <f t="shared" si="1"/>
        <v>2.9553750000000036</v>
      </c>
      <c r="D19" s="51">
        <f t="shared" si="2"/>
        <v>101.46787499999999</v>
      </c>
      <c r="E19" s="50">
        <f t="shared" si="3"/>
        <v>163.17149999999998</v>
      </c>
      <c r="F19" s="50">
        <f t="shared" si="4"/>
        <v>4.8951449999999994</v>
      </c>
      <c r="G19" s="51">
        <f t="shared" si="5"/>
        <v>168.06664499999999</v>
      </c>
      <c r="H19" s="52">
        <f t="shared" si="6"/>
        <v>212.4</v>
      </c>
      <c r="I19" s="52">
        <f t="shared" si="7"/>
        <v>6.3719999999999999</v>
      </c>
      <c r="J19" s="51">
        <f t="shared" si="8"/>
        <v>218.77199999999999</v>
      </c>
      <c r="K19" s="52">
        <f t="shared" si="9"/>
        <v>259.11075</v>
      </c>
      <c r="L19" s="52">
        <f t="shared" si="10"/>
        <v>7.7733224999999999</v>
      </c>
      <c r="M19" s="51">
        <f t="shared" si="11"/>
        <v>266.8840725</v>
      </c>
      <c r="N19" s="53">
        <f t="shared" si="12"/>
        <v>307.79999999999995</v>
      </c>
      <c r="O19" s="53">
        <f t="shared" si="13"/>
        <v>9.234</v>
      </c>
      <c r="P19" s="51">
        <f t="shared" si="14"/>
        <v>317.03399999999999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ht="20.399999999999999" customHeight="1" x14ac:dyDescent="0.3">
      <c r="A20" s="47" t="s">
        <v>29</v>
      </c>
      <c r="B20" s="50">
        <f t="shared" si="0"/>
        <v>73.884374999999991</v>
      </c>
      <c r="C20" s="50">
        <f t="shared" si="1"/>
        <v>2.2165312500000027</v>
      </c>
      <c r="D20" s="51">
        <f t="shared" si="2"/>
        <v>76.100906249999994</v>
      </c>
      <c r="E20" s="50">
        <f t="shared" si="3"/>
        <v>122.37862499999999</v>
      </c>
      <c r="F20" s="50">
        <f t="shared" si="4"/>
        <v>3.6713587499999996</v>
      </c>
      <c r="G20" s="51">
        <f t="shared" si="5"/>
        <v>126.04998375</v>
      </c>
      <c r="H20" s="52">
        <f t="shared" si="6"/>
        <v>159.30000000000001</v>
      </c>
      <c r="I20" s="52">
        <f t="shared" si="7"/>
        <v>4.7789999999999999</v>
      </c>
      <c r="J20" s="51">
        <f t="shared" si="8"/>
        <v>164.07900000000001</v>
      </c>
      <c r="K20" s="52">
        <f t="shared" si="9"/>
        <v>194.33306250000004</v>
      </c>
      <c r="L20" s="52">
        <f t="shared" si="10"/>
        <v>5.829991875000001</v>
      </c>
      <c r="M20" s="51">
        <f t="shared" si="11"/>
        <v>200.16305437500003</v>
      </c>
      <c r="N20" s="53">
        <f t="shared" si="12"/>
        <v>230.85000000000002</v>
      </c>
      <c r="O20" s="53">
        <f t="shared" si="13"/>
        <v>6.9255000000000013</v>
      </c>
      <c r="P20" s="51">
        <f t="shared" si="14"/>
        <v>237.77550000000002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ht="18" customHeight="1" x14ac:dyDescent="0.3">
      <c r="A21" s="47" t="s">
        <v>30</v>
      </c>
      <c r="B21" s="50">
        <f t="shared" si="0"/>
        <v>55.413281249999997</v>
      </c>
      <c r="C21" s="50">
        <f t="shared" si="1"/>
        <v>1.662398437500002</v>
      </c>
      <c r="D21" s="51">
        <f t="shared" si="2"/>
        <v>57.075679687499999</v>
      </c>
      <c r="E21" s="50">
        <f t="shared" si="3"/>
        <v>91.78396875</v>
      </c>
      <c r="F21" s="50">
        <f t="shared" si="4"/>
        <v>2.7535190625000001</v>
      </c>
      <c r="G21" s="51">
        <f t="shared" si="5"/>
        <v>94.537487812500004</v>
      </c>
      <c r="H21" s="52">
        <f t="shared" si="6"/>
        <v>119.47500000000001</v>
      </c>
      <c r="I21" s="52">
        <f t="shared" si="7"/>
        <v>3.5842499999999999</v>
      </c>
      <c r="J21" s="51">
        <f t="shared" si="8"/>
        <v>123.05925000000001</v>
      </c>
      <c r="K21" s="52">
        <f t="shared" si="9"/>
        <v>145.74979687499999</v>
      </c>
      <c r="L21" s="52">
        <f t="shared" si="10"/>
        <v>4.3724939062499999</v>
      </c>
      <c r="M21" s="51">
        <f t="shared" si="11"/>
        <v>150.12229078125</v>
      </c>
      <c r="N21" s="53">
        <f t="shared" si="12"/>
        <v>173.13749999999999</v>
      </c>
      <c r="O21" s="53">
        <f t="shared" si="13"/>
        <v>5.1941249999999988</v>
      </c>
      <c r="P21" s="51">
        <f t="shared" si="14"/>
        <v>178.33162499999997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ht="19.2" customHeight="1" x14ac:dyDescent="0.3">
      <c r="A22" s="47" t="s">
        <v>74</v>
      </c>
      <c r="B22" s="50">
        <f t="shared" si="0"/>
        <v>184.7109375</v>
      </c>
      <c r="C22" s="50">
        <f t="shared" si="1"/>
        <v>5.5413281250000068</v>
      </c>
      <c r="D22" s="51">
        <f t="shared" si="2"/>
        <v>190.25226562500001</v>
      </c>
      <c r="E22" s="50">
        <f t="shared" si="3"/>
        <v>305.94656250000008</v>
      </c>
      <c r="F22" s="50">
        <f t="shared" si="4"/>
        <v>9.1783968750000007</v>
      </c>
      <c r="G22" s="51">
        <f t="shared" si="5"/>
        <v>315.12495937500006</v>
      </c>
      <c r="H22" s="52">
        <f t="shared" si="6"/>
        <v>398.25</v>
      </c>
      <c r="I22" s="52">
        <f t="shared" si="7"/>
        <v>11.9475</v>
      </c>
      <c r="J22" s="51">
        <f t="shared" si="8"/>
        <v>410.19749999999999</v>
      </c>
      <c r="K22" s="52">
        <f t="shared" si="9"/>
        <v>485.83265624999996</v>
      </c>
      <c r="L22" s="52">
        <f t="shared" si="10"/>
        <v>14.574979687499999</v>
      </c>
      <c r="M22" s="51">
        <f t="shared" si="11"/>
        <v>500.40763593749995</v>
      </c>
      <c r="N22" s="53">
        <f t="shared" si="12"/>
        <v>577.125</v>
      </c>
      <c r="O22" s="53">
        <f t="shared" si="13"/>
        <v>17.313750000000002</v>
      </c>
      <c r="P22" s="51">
        <f t="shared" si="14"/>
        <v>594.43875000000003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ht="21" customHeight="1" x14ac:dyDescent="0.3">
      <c r="A23" s="47" t="s">
        <v>31</v>
      </c>
      <c r="B23" s="50">
        <f t="shared" si="0"/>
        <v>197.02499999999998</v>
      </c>
      <c r="C23" s="50">
        <f t="shared" si="1"/>
        <v>5.9107500000000073</v>
      </c>
      <c r="D23" s="51">
        <f t="shared" si="2"/>
        <v>202.93574999999998</v>
      </c>
      <c r="E23" s="50">
        <f t="shared" si="3"/>
        <v>326.34299999999996</v>
      </c>
      <c r="F23" s="50">
        <f t="shared" si="4"/>
        <v>9.7902899999999988</v>
      </c>
      <c r="G23" s="51">
        <f t="shared" si="5"/>
        <v>336.13328999999999</v>
      </c>
      <c r="H23" s="52">
        <f t="shared" si="6"/>
        <v>424.8</v>
      </c>
      <c r="I23" s="52">
        <f t="shared" si="7"/>
        <v>12.744</v>
      </c>
      <c r="J23" s="51">
        <f t="shared" si="8"/>
        <v>437.54399999999998</v>
      </c>
      <c r="K23" s="52">
        <f t="shared" si="9"/>
        <v>518.22149999999999</v>
      </c>
      <c r="L23" s="52">
        <f t="shared" si="10"/>
        <v>15.546645</v>
      </c>
      <c r="M23" s="51">
        <f t="shared" si="11"/>
        <v>533.768145</v>
      </c>
      <c r="N23" s="53">
        <f t="shared" si="12"/>
        <v>615.59999999999991</v>
      </c>
      <c r="O23" s="53">
        <f t="shared" si="13"/>
        <v>18.468</v>
      </c>
      <c r="P23" s="51">
        <f t="shared" si="14"/>
        <v>634.06799999999998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ht="18" customHeight="1" x14ac:dyDescent="0.3">
      <c r="A24" s="47" t="s">
        <v>76</v>
      </c>
      <c r="B24" s="50">
        <f t="shared" si="0"/>
        <v>100.9753125</v>
      </c>
      <c r="C24" s="50">
        <f t="shared" si="1"/>
        <v>3.0292593749999952</v>
      </c>
      <c r="D24" s="51">
        <f t="shared" si="2"/>
        <v>104.004571875</v>
      </c>
      <c r="E24" s="50">
        <f t="shared" si="3"/>
        <v>167.25078750000003</v>
      </c>
      <c r="F24" s="50">
        <f t="shared" si="4"/>
        <v>5.0175236249999999</v>
      </c>
      <c r="G24" s="51">
        <f t="shared" si="5"/>
        <v>172.26831112500003</v>
      </c>
      <c r="H24" s="52">
        <f t="shared" si="6"/>
        <v>217.71</v>
      </c>
      <c r="I24" s="52">
        <f t="shared" si="7"/>
        <v>6.5312999999999999</v>
      </c>
      <c r="J24" s="51">
        <f t="shared" si="8"/>
        <v>224.2413</v>
      </c>
      <c r="K24" s="52">
        <f t="shared" si="9"/>
        <v>265.58851874999999</v>
      </c>
      <c r="L24" s="52">
        <f t="shared" si="10"/>
        <v>7.9676555625000001</v>
      </c>
      <c r="M24" s="51">
        <f t="shared" si="11"/>
        <v>273.55617431249999</v>
      </c>
      <c r="N24" s="53">
        <f t="shared" si="12"/>
        <v>315.49499999999995</v>
      </c>
      <c r="O24" s="53">
        <f t="shared" si="13"/>
        <v>9.4648499999999984</v>
      </c>
      <c r="P24" s="51">
        <f t="shared" si="14"/>
        <v>324.95984999999996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ht="19.2" customHeight="1" x14ac:dyDescent="0.3">
      <c r="A25" s="47" t="s">
        <v>75</v>
      </c>
      <c r="B25" s="50">
        <f t="shared" si="0"/>
        <v>100.9753125</v>
      </c>
      <c r="C25" s="50">
        <f t="shared" si="1"/>
        <v>3.0292593749999952</v>
      </c>
      <c r="D25" s="51">
        <f t="shared" si="2"/>
        <v>104.004571875</v>
      </c>
      <c r="E25" s="50">
        <f t="shared" si="3"/>
        <v>167.25078750000003</v>
      </c>
      <c r="F25" s="50">
        <f t="shared" si="4"/>
        <v>5.0175236249999999</v>
      </c>
      <c r="G25" s="51">
        <f t="shared" si="5"/>
        <v>172.26831112500003</v>
      </c>
      <c r="H25" s="52">
        <f t="shared" si="6"/>
        <v>217.71</v>
      </c>
      <c r="I25" s="52">
        <f t="shared" si="7"/>
        <v>6.5312999999999999</v>
      </c>
      <c r="J25" s="51">
        <f t="shared" si="8"/>
        <v>224.2413</v>
      </c>
      <c r="K25" s="52">
        <f t="shared" si="9"/>
        <v>265.58851874999999</v>
      </c>
      <c r="L25" s="52">
        <f t="shared" si="10"/>
        <v>7.9676555625000001</v>
      </c>
      <c r="M25" s="51">
        <f t="shared" si="11"/>
        <v>273.55617431249999</v>
      </c>
      <c r="N25" s="53">
        <f t="shared" si="12"/>
        <v>315.49499999999995</v>
      </c>
      <c r="O25" s="53">
        <f t="shared" si="13"/>
        <v>9.4648499999999984</v>
      </c>
      <c r="P25" s="51">
        <f t="shared" si="14"/>
        <v>324.95984999999996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ht="19.2" customHeight="1" x14ac:dyDescent="0.3">
      <c r="A26" s="47" t="s">
        <v>56</v>
      </c>
      <c r="B26" s="50">
        <f t="shared" si="0"/>
        <v>110.82656249999999</v>
      </c>
      <c r="C26" s="50">
        <f t="shared" si="1"/>
        <v>3.3247968750000041</v>
      </c>
      <c r="D26" s="51">
        <f t="shared" si="2"/>
        <v>114.151359375</v>
      </c>
      <c r="E26" s="50">
        <f t="shared" si="3"/>
        <v>183.5679375</v>
      </c>
      <c r="F26" s="50">
        <f t="shared" si="4"/>
        <v>5.5070381250000002</v>
      </c>
      <c r="G26" s="51">
        <f t="shared" si="5"/>
        <v>189.07497562500001</v>
      </c>
      <c r="H26" s="52">
        <f t="shared" si="6"/>
        <v>238.95000000000002</v>
      </c>
      <c r="I26" s="52">
        <f t="shared" si="7"/>
        <v>7.1684999999999999</v>
      </c>
      <c r="J26" s="51">
        <f t="shared" si="8"/>
        <v>246.11850000000001</v>
      </c>
      <c r="K26" s="52">
        <f t="shared" si="9"/>
        <v>291.49959374999997</v>
      </c>
      <c r="L26" s="52">
        <f t="shared" si="10"/>
        <v>8.7449878124999998</v>
      </c>
      <c r="M26" s="51">
        <f t="shared" si="11"/>
        <v>300.2445815625</v>
      </c>
      <c r="N26" s="53">
        <f t="shared" si="12"/>
        <v>346.27499999999998</v>
      </c>
      <c r="O26" s="53">
        <f t="shared" si="13"/>
        <v>10.388249999999998</v>
      </c>
      <c r="P26" s="51">
        <f t="shared" si="14"/>
        <v>356.66324999999995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ht="19.2" customHeight="1" x14ac:dyDescent="0.3">
      <c r="A27" s="47" t="s">
        <v>57</v>
      </c>
      <c r="B27" s="50">
        <f t="shared" si="0"/>
        <v>123.140625</v>
      </c>
      <c r="C27" s="50">
        <f t="shared" si="1"/>
        <v>3.6942187500000045</v>
      </c>
      <c r="D27" s="51">
        <f t="shared" si="2"/>
        <v>126.83484375</v>
      </c>
      <c r="E27" s="50">
        <f t="shared" si="3"/>
        <v>203.96437499999999</v>
      </c>
      <c r="F27" s="50">
        <f t="shared" si="4"/>
        <v>6.1189312500000002</v>
      </c>
      <c r="G27" s="51">
        <f t="shared" si="5"/>
        <v>210.08330624999999</v>
      </c>
      <c r="H27" s="52">
        <f t="shared" si="6"/>
        <v>265.49999999999994</v>
      </c>
      <c r="I27" s="52">
        <f t="shared" si="7"/>
        <v>7.9649999999999999</v>
      </c>
      <c r="J27" s="51">
        <f t="shared" si="8"/>
        <v>273.46499999999997</v>
      </c>
      <c r="K27" s="52">
        <f t="shared" si="9"/>
        <v>323.88843749999995</v>
      </c>
      <c r="L27" s="52">
        <f>VALUE(M27*$K$2/$K$3)</f>
        <v>9.716653124999997</v>
      </c>
      <c r="M27" s="51">
        <f t="shared" si="11"/>
        <v>333.60509062499995</v>
      </c>
      <c r="N27" s="53">
        <f t="shared" si="12"/>
        <v>384.75</v>
      </c>
      <c r="O27" s="53">
        <f t="shared" si="13"/>
        <v>11.5425</v>
      </c>
      <c r="P27" s="51">
        <f t="shared" si="14"/>
        <v>396.29250000000002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ht="22.2" customHeight="1" x14ac:dyDescent="0.3">
      <c r="A28" s="47" t="s">
        <v>58</v>
      </c>
      <c r="B28" s="50">
        <f t="shared" si="0"/>
        <v>197.02499999999998</v>
      </c>
      <c r="C28" s="50">
        <f t="shared" si="1"/>
        <v>5.9107500000000073</v>
      </c>
      <c r="D28" s="51">
        <f t="shared" si="2"/>
        <v>202.93574999999998</v>
      </c>
      <c r="E28" s="50">
        <f t="shared" si="3"/>
        <v>326.34299999999996</v>
      </c>
      <c r="F28" s="50">
        <f t="shared" si="4"/>
        <v>9.7902899999999988</v>
      </c>
      <c r="G28" s="51">
        <f t="shared" si="5"/>
        <v>336.13328999999999</v>
      </c>
      <c r="H28" s="52">
        <f t="shared" si="6"/>
        <v>424.8</v>
      </c>
      <c r="I28" s="52">
        <f t="shared" si="7"/>
        <v>12.744</v>
      </c>
      <c r="J28" s="51">
        <f t="shared" si="8"/>
        <v>437.54399999999998</v>
      </c>
      <c r="K28" s="52">
        <f t="shared" si="9"/>
        <v>518.22149999999999</v>
      </c>
      <c r="L28" s="52">
        <f t="shared" si="10"/>
        <v>15.546645</v>
      </c>
      <c r="M28" s="51">
        <f t="shared" si="11"/>
        <v>533.768145</v>
      </c>
      <c r="N28" s="53">
        <f t="shared" si="12"/>
        <v>615.59999999999991</v>
      </c>
      <c r="O28" s="53">
        <f t="shared" si="13"/>
        <v>18.468</v>
      </c>
      <c r="P28" s="51">
        <f t="shared" si="14"/>
        <v>634.06799999999998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ht="18" customHeight="1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ht="17.399999999999999" customHeight="1" x14ac:dyDescent="0.3">
      <c r="A31" s="47" t="s">
        <v>61</v>
      </c>
      <c r="B31" s="50">
        <f>VALUE(D31*100/$K$3)</f>
        <v>137.19329999999997</v>
      </c>
      <c r="C31" s="50">
        <f>VALUE(D31*$K$2/$K$3)</f>
        <v>4.115799</v>
      </c>
      <c r="D31" s="51">
        <f>(R31+R31*$K$2/100)*$D$3</f>
        <v>141.30909899999997</v>
      </c>
      <c r="E31" s="54">
        <f>VALUE(G31*100/$K$3)</f>
        <v>232.26245999999998</v>
      </c>
      <c r="F31" s="54">
        <f>VALUE(G31*$K$2/$K$3)</f>
        <v>6.9678738000000005</v>
      </c>
      <c r="G31" s="51">
        <f>(S31+S31*$K$2/100)*$G$3</f>
        <v>239.23033379999998</v>
      </c>
      <c r="H31" s="50">
        <f>VALUE(J31*100/$K$3)</f>
        <v>307.36</v>
      </c>
      <c r="I31" s="50">
        <f>VALUE(J31*$K$2/$K$3)</f>
        <v>9.2208000000000006</v>
      </c>
      <c r="J31" s="51">
        <f>(T31+T31*$K$2/100)*$I$3</f>
        <v>316.58080000000001</v>
      </c>
      <c r="K31" s="53">
        <f>VALUE(M31*100/$K$3)</f>
        <v>381.36709000000002</v>
      </c>
      <c r="L31" s="53">
        <f>VALUE(M31*$K$2/$K$3)</f>
        <v>11.4410127</v>
      </c>
      <c r="M31" s="55">
        <f>(U31+U31*$K$2/100)*$M$3</f>
        <v>392.80810270000001</v>
      </c>
      <c r="N31" s="53">
        <f>VALUE(P31*100/$K$3)</f>
        <v>447.48</v>
      </c>
      <c r="O31" s="53">
        <f>VALUE(P31*$K$2/$K$3)</f>
        <v>13.424400000000002</v>
      </c>
      <c r="P31" s="51">
        <f>(V31+V31*$K$2/100)*$P$3</f>
        <v>460.90440000000001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7.399999999999999" customHeight="1" x14ac:dyDescent="0.3">
      <c r="A32" s="47" t="s">
        <v>63</v>
      </c>
      <c r="B32" s="50">
        <f t="shared" ref="B32:B53" si="21">VALUE(D32*100/$K$3)</f>
        <v>137.19329999999997</v>
      </c>
      <c r="C32" s="50">
        <f t="shared" ref="C32:C53" si="22">VALUE(D32*$K$2/$K$3)</f>
        <v>4.115799</v>
      </c>
      <c r="D32" s="51">
        <f t="shared" ref="D32:D53" si="23">(R32+R32*$K$2/100)*$D$3</f>
        <v>141.30909899999997</v>
      </c>
      <c r="E32" s="54">
        <f t="shared" ref="E32:E53" si="24">VALUE(G32*100/$K$3)</f>
        <v>232.26245999999998</v>
      </c>
      <c r="F32" s="54">
        <f t="shared" ref="F32:F53" si="25">VALUE(G32*$K$2/$K$3)</f>
        <v>6.9678738000000005</v>
      </c>
      <c r="G32" s="51">
        <f t="shared" ref="G32:G53" si="26">(S32+S32*$K$2/100)*$G$3</f>
        <v>239.23033379999998</v>
      </c>
      <c r="H32" s="50">
        <f t="shared" ref="H32:H53" si="27">VALUE(J32*100/$K$3)</f>
        <v>307.36</v>
      </c>
      <c r="I32" s="50">
        <f t="shared" ref="I32:I53" si="28">VALUE(J32*$K$2/$K$3)</f>
        <v>9.2208000000000006</v>
      </c>
      <c r="J32" s="51">
        <f t="shared" ref="J32:J53" si="29">(T32+T32*$K$2/100)*$I$3</f>
        <v>316.58080000000001</v>
      </c>
      <c r="K32" s="53">
        <f t="shared" ref="K32:K53" si="30">VALUE(M32*100/$K$3)</f>
        <v>381.36709000000002</v>
      </c>
      <c r="L32" s="53">
        <f t="shared" ref="L32:L53" si="31">VALUE(M32*$K$2/$K$3)</f>
        <v>11.4410127</v>
      </c>
      <c r="M32" s="55">
        <f t="shared" ref="M32:M53" si="32">(U32+U32*$K$2/100)*$M$3</f>
        <v>392.80810270000001</v>
      </c>
      <c r="N32" s="53">
        <f t="shared" ref="N32:N53" si="33">VALUE(P32*100/$K$3)</f>
        <v>447.48</v>
      </c>
      <c r="O32" s="53">
        <f t="shared" ref="O32:O53" si="34">VALUE(P32*$K$2/$K$3)</f>
        <v>13.424400000000002</v>
      </c>
      <c r="P32" s="51">
        <f t="shared" ref="P32:P53" si="35">(V32+V32*$K$2/100)*$P$3</f>
        <v>460.90440000000001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ht="21" customHeight="1" x14ac:dyDescent="0.3">
      <c r="A33" s="47" t="s">
        <v>62</v>
      </c>
      <c r="B33" s="50">
        <f t="shared" si="21"/>
        <v>145.69199999999995</v>
      </c>
      <c r="C33" s="50">
        <f t="shared" si="22"/>
        <v>4.3707599999999989</v>
      </c>
      <c r="D33" s="51">
        <f t="shared" si="23"/>
        <v>150.06275999999997</v>
      </c>
      <c r="E33" s="54">
        <f t="shared" si="24"/>
        <v>246.65039999999999</v>
      </c>
      <c r="F33" s="54">
        <f t="shared" si="25"/>
        <v>7.3995120000000005</v>
      </c>
      <c r="G33" s="51">
        <f t="shared" si="26"/>
        <v>254.04991200000001</v>
      </c>
      <c r="H33" s="50">
        <f t="shared" si="27"/>
        <v>326.39999999999998</v>
      </c>
      <c r="I33" s="50">
        <f t="shared" si="28"/>
        <v>9.791999999999998</v>
      </c>
      <c r="J33" s="51">
        <f t="shared" si="29"/>
        <v>336.19199999999995</v>
      </c>
      <c r="K33" s="53">
        <f t="shared" si="30"/>
        <v>404.99160000000001</v>
      </c>
      <c r="L33" s="53">
        <f t="shared" si="31"/>
        <v>12.149747999999999</v>
      </c>
      <c r="M33" s="55">
        <f t="shared" si="32"/>
        <v>417.14134799999999</v>
      </c>
      <c r="N33" s="53">
        <f t="shared" si="33"/>
        <v>475.2</v>
      </c>
      <c r="O33" s="53">
        <f t="shared" si="34"/>
        <v>14.256</v>
      </c>
      <c r="P33" s="51">
        <f t="shared" si="35"/>
        <v>489.45599999999996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21.6" customHeight="1" x14ac:dyDescent="0.3">
      <c r="A34" s="47" t="s">
        <v>64</v>
      </c>
      <c r="B34" s="50">
        <f t="shared" si="21"/>
        <v>145.69199999999995</v>
      </c>
      <c r="C34" s="50">
        <f t="shared" si="22"/>
        <v>4.3707599999999989</v>
      </c>
      <c r="D34" s="51">
        <f t="shared" si="23"/>
        <v>150.06275999999997</v>
      </c>
      <c r="E34" s="54">
        <f t="shared" si="24"/>
        <v>246.65039999999999</v>
      </c>
      <c r="F34" s="54">
        <f t="shared" si="25"/>
        <v>7.3995120000000005</v>
      </c>
      <c r="G34" s="51">
        <f t="shared" si="26"/>
        <v>254.04991200000001</v>
      </c>
      <c r="H34" s="50">
        <f t="shared" si="27"/>
        <v>326.39999999999998</v>
      </c>
      <c r="I34" s="50">
        <f t="shared" si="28"/>
        <v>9.791999999999998</v>
      </c>
      <c r="J34" s="51">
        <f t="shared" si="29"/>
        <v>336.19199999999995</v>
      </c>
      <c r="K34" s="53">
        <f t="shared" si="30"/>
        <v>404.99160000000001</v>
      </c>
      <c r="L34" s="53">
        <f t="shared" si="31"/>
        <v>12.149747999999999</v>
      </c>
      <c r="M34" s="55">
        <f t="shared" si="32"/>
        <v>417.14134799999999</v>
      </c>
      <c r="N34" s="53">
        <f t="shared" si="33"/>
        <v>475.2</v>
      </c>
      <c r="O34" s="53">
        <f t="shared" si="34"/>
        <v>14.256</v>
      </c>
      <c r="P34" s="51">
        <f t="shared" si="35"/>
        <v>489.45599999999996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ht="18" customHeight="1" x14ac:dyDescent="0.3">
      <c r="A35" s="47" t="s">
        <v>65</v>
      </c>
      <c r="B35" s="50">
        <f t="shared" si="21"/>
        <v>230.67899999999997</v>
      </c>
      <c r="C35" s="50">
        <f t="shared" si="22"/>
        <v>6.9203699999999992</v>
      </c>
      <c r="D35" s="51">
        <f t="shared" si="23"/>
        <v>237.59936999999999</v>
      </c>
      <c r="E35" s="54">
        <f t="shared" si="24"/>
        <v>390.52980000000002</v>
      </c>
      <c r="F35" s="54">
        <f t="shared" si="25"/>
        <v>11.715894</v>
      </c>
      <c r="G35" s="51">
        <f t="shared" si="26"/>
        <v>402.24569400000001</v>
      </c>
      <c r="H35" s="50">
        <f t="shared" si="27"/>
        <v>516.79999999999995</v>
      </c>
      <c r="I35" s="50">
        <f t="shared" si="28"/>
        <v>15.503999999999998</v>
      </c>
      <c r="J35" s="51">
        <f t="shared" si="29"/>
        <v>532.30399999999997</v>
      </c>
      <c r="K35" s="53">
        <f t="shared" si="30"/>
        <v>641.23669999999993</v>
      </c>
      <c r="L35" s="53">
        <f t="shared" si="31"/>
        <v>19.237100999999999</v>
      </c>
      <c r="M35" s="55">
        <f t="shared" si="32"/>
        <v>660.47380099999998</v>
      </c>
      <c r="N35" s="53">
        <f t="shared" si="33"/>
        <v>752.4</v>
      </c>
      <c r="O35" s="53">
        <f t="shared" si="34"/>
        <v>22.572000000000003</v>
      </c>
      <c r="P35" s="51">
        <f t="shared" si="35"/>
        <v>774.97199999999998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6.8" customHeight="1" x14ac:dyDescent="0.3">
      <c r="A36" s="47" t="s">
        <v>66</v>
      </c>
      <c r="B36" s="50">
        <f t="shared" si="21"/>
        <v>230.67899999999997</v>
      </c>
      <c r="C36" s="50">
        <f t="shared" si="22"/>
        <v>6.9203699999999992</v>
      </c>
      <c r="D36" s="51">
        <f t="shared" si="23"/>
        <v>237.59936999999999</v>
      </c>
      <c r="E36" s="54">
        <f t="shared" si="24"/>
        <v>390.52980000000002</v>
      </c>
      <c r="F36" s="54">
        <f t="shared" si="25"/>
        <v>11.715894</v>
      </c>
      <c r="G36" s="51">
        <f t="shared" si="26"/>
        <v>402.24569400000001</v>
      </c>
      <c r="H36" s="50">
        <f t="shared" si="27"/>
        <v>516.79999999999995</v>
      </c>
      <c r="I36" s="50">
        <f t="shared" si="28"/>
        <v>15.503999999999998</v>
      </c>
      <c r="J36" s="51">
        <f t="shared" si="29"/>
        <v>532.30399999999997</v>
      </c>
      <c r="K36" s="53">
        <f t="shared" si="30"/>
        <v>641.23669999999993</v>
      </c>
      <c r="L36" s="53">
        <f t="shared" si="31"/>
        <v>19.237100999999999</v>
      </c>
      <c r="M36" s="55">
        <f t="shared" si="32"/>
        <v>660.47380099999998</v>
      </c>
      <c r="N36" s="53">
        <f t="shared" si="33"/>
        <v>752.4</v>
      </c>
      <c r="O36" s="53">
        <f t="shared" si="34"/>
        <v>22.572000000000003</v>
      </c>
      <c r="P36" s="51">
        <f t="shared" si="35"/>
        <v>774.97199999999998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ht="17.399999999999999" customHeight="1" x14ac:dyDescent="0.3">
      <c r="A37" s="47" t="s">
        <v>68</v>
      </c>
      <c r="B37" s="50">
        <f t="shared" si="21"/>
        <v>230.67899999999997</v>
      </c>
      <c r="C37" s="50">
        <f t="shared" si="22"/>
        <v>6.9203699999999992</v>
      </c>
      <c r="D37" s="51">
        <f t="shared" si="23"/>
        <v>237.59936999999999</v>
      </c>
      <c r="E37" s="54">
        <f t="shared" si="24"/>
        <v>390.52980000000002</v>
      </c>
      <c r="F37" s="54">
        <f t="shared" si="25"/>
        <v>11.715894</v>
      </c>
      <c r="G37" s="51">
        <f t="shared" si="26"/>
        <v>402.24569400000001</v>
      </c>
      <c r="H37" s="50">
        <f t="shared" si="27"/>
        <v>516.79999999999995</v>
      </c>
      <c r="I37" s="50">
        <f t="shared" si="28"/>
        <v>15.503999999999998</v>
      </c>
      <c r="J37" s="51">
        <f t="shared" si="29"/>
        <v>532.30399999999997</v>
      </c>
      <c r="K37" s="53">
        <f t="shared" si="30"/>
        <v>641.23669999999993</v>
      </c>
      <c r="L37" s="53">
        <f t="shared" si="31"/>
        <v>19.237100999999999</v>
      </c>
      <c r="M37" s="55">
        <f t="shared" si="32"/>
        <v>660.47380099999998</v>
      </c>
      <c r="N37" s="53">
        <f t="shared" si="33"/>
        <v>752.4</v>
      </c>
      <c r="O37" s="53">
        <f t="shared" si="34"/>
        <v>22.572000000000003</v>
      </c>
      <c r="P37" s="51">
        <f t="shared" si="35"/>
        <v>774.97199999999998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7.399999999999999" customHeight="1" x14ac:dyDescent="0.3">
      <c r="A38" s="47" t="s">
        <v>67</v>
      </c>
      <c r="B38" s="50">
        <f t="shared" si="21"/>
        <v>303.52499999999998</v>
      </c>
      <c r="C38" s="50">
        <f t="shared" si="22"/>
        <v>9.1057499999999987</v>
      </c>
      <c r="D38" s="51">
        <f t="shared" si="23"/>
        <v>312.63074999999998</v>
      </c>
      <c r="E38" s="54">
        <f t="shared" si="24"/>
        <v>513.8549999999999</v>
      </c>
      <c r="F38" s="54">
        <f t="shared" si="25"/>
        <v>15.415649999999998</v>
      </c>
      <c r="G38" s="51">
        <f t="shared" si="26"/>
        <v>529.27064999999993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843.73249999999996</v>
      </c>
      <c r="L38" s="53">
        <f t="shared" si="31"/>
        <v>25.311975</v>
      </c>
      <c r="M38" s="55">
        <f t="shared" si="32"/>
        <v>869.04447499999992</v>
      </c>
      <c r="N38" s="53">
        <f t="shared" si="33"/>
        <v>990</v>
      </c>
      <c r="O38" s="53">
        <f t="shared" si="34"/>
        <v>29.7</v>
      </c>
      <c r="P38" s="51">
        <f t="shared" si="35"/>
        <v>1019.6999999999999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ht="19.2" customHeight="1" x14ac:dyDescent="0.3">
      <c r="A39" s="47" t="s">
        <v>69</v>
      </c>
      <c r="B39" s="50">
        <f t="shared" si="21"/>
        <v>303.52499999999998</v>
      </c>
      <c r="C39" s="50">
        <f t="shared" si="22"/>
        <v>9.1057499999999987</v>
      </c>
      <c r="D39" s="51">
        <f t="shared" si="23"/>
        <v>312.63074999999998</v>
      </c>
      <c r="E39" s="54">
        <f t="shared" si="24"/>
        <v>513.8549999999999</v>
      </c>
      <c r="F39" s="54">
        <f t="shared" si="25"/>
        <v>15.415649999999998</v>
      </c>
      <c r="G39" s="51">
        <f t="shared" si="26"/>
        <v>529.27064999999993</v>
      </c>
      <c r="H39" s="50">
        <f t="shared" si="27"/>
        <v>680</v>
      </c>
      <c r="I39" s="50">
        <f t="shared" si="28"/>
        <v>20.399999999999999</v>
      </c>
      <c r="J39" s="51">
        <f t="shared" si="29"/>
        <v>700.4</v>
      </c>
      <c r="K39" s="53">
        <f t="shared" si="30"/>
        <v>843.73249999999996</v>
      </c>
      <c r="L39" s="53">
        <f t="shared" si="31"/>
        <v>25.311975</v>
      </c>
      <c r="M39" s="55">
        <f t="shared" si="32"/>
        <v>869.04447499999992</v>
      </c>
      <c r="N39" s="53">
        <f t="shared" si="33"/>
        <v>990</v>
      </c>
      <c r="O39" s="53">
        <f t="shared" si="34"/>
        <v>29.7</v>
      </c>
      <c r="P39" s="51">
        <f t="shared" si="35"/>
        <v>1019.6999999999999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8" customHeight="1" x14ac:dyDescent="0.3">
      <c r="A40" s="47" t="s">
        <v>70</v>
      </c>
      <c r="B40" s="50">
        <f t="shared" si="21"/>
        <v>166.93875</v>
      </c>
      <c r="C40" s="50">
        <f t="shared" si="22"/>
        <v>5.0081624999999992</v>
      </c>
      <c r="D40" s="51">
        <f t="shared" si="23"/>
        <v>171.9469125</v>
      </c>
      <c r="E40" s="54">
        <f t="shared" si="24"/>
        <v>282.62025</v>
      </c>
      <c r="F40" s="54">
        <f t="shared" si="25"/>
        <v>8.4786075000000007</v>
      </c>
      <c r="G40" s="51">
        <f t="shared" si="26"/>
        <v>291.09885750000001</v>
      </c>
      <c r="H40" s="50">
        <f t="shared" si="27"/>
        <v>374</v>
      </c>
      <c r="I40" s="50">
        <f t="shared" si="28"/>
        <v>11.219999999999999</v>
      </c>
      <c r="J40" s="51">
        <f t="shared" si="29"/>
        <v>385.21999999999997</v>
      </c>
      <c r="K40" s="53">
        <f t="shared" si="30"/>
        <v>464.05287500000003</v>
      </c>
      <c r="L40" s="53">
        <f t="shared" si="31"/>
        <v>13.921586250000001</v>
      </c>
      <c r="M40" s="55">
        <f t="shared" si="32"/>
        <v>477.97446124999999</v>
      </c>
      <c r="N40" s="53">
        <f t="shared" si="33"/>
        <v>544.49999999999989</v>
      </c>
      <c r="O40" s="53">
        <f t="shared" si="34"/>
        <v>16.334999999999997</v>
      </c>
      <c r="P40" s="51">
        <f t="shared" si="35"/>
        <v>560.83499999999992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ht="18" customHeight="1" x14ac:dyDescent="0.3">
      <c r="A41" s="47" t="s">
        <v>71</v>
      </c>
      <c r="B41" s="50">
        <f t="shared" si="21"/>
        <v>166.93875</v>
      </c>
      <c r="C41" s="50">
        <f t="shared" si="22"/>
        <v>5.0081624999999992</v>
      </c>
      <c r="D41" s="51">
        <f t="shared" si="23"/>
        <v>171.9469125</v>
      </c>
      <c r="E41" s="54">
        <f t="shared" si="24"/>
        <v>282.62025</v>
      </c>
      <c r="F41" s="54">
        <f t="shared" si="25"/>
        <v>8.4786075000000007</v>
      </c>
      <c r="G41" s="51">
        <f t="shared" si="26"/>
        <v>291.09885750000001</v>
      </c>
      <c r="H41" s="50">
        <f t="shared" si="27"/>
        <v>374</v>
      </c>
      <c r="I41" s="50">
        <f t="shared" si="28"/>
        <v>11.219999999999999</v>
      </c>
      <c r="J41" s="51">
        <f t="shared" si="29"/>
        <v>385.21999999999997</v>
      </c>
      <c r="K41" s="53">
        <f t="shared" si="30"/>
        <v>464.05287500000003</v>
      </c>
      <c r="L41" s="53">
        <f t="shared" si="31"/>
        <v>13.921586250000001</v>
      </c>
      <c r="M41" s="55">
        <f t="shared" si="32"/>
        <v>477.97446124999999</v>
      </c>
      <c r="N41" s="53">
        <f t="shared" si="33"/>
        <v>544.49999999999989</v>
      </c>
      <c r="O41" s="53">
        <f t="shared" si="34"/>
        <v>16.334999999999997</v>
      </c>
      <c r="P41" s="51">
        <f t="shared" si="35"/>
        <v>560.83499999999992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ht="18" customHeight="1" x14ac:dyDescent="0.3">
      <c r="A42" s="47" t="s">
        <v>72</v>
      </c>
      <c r="B42" s="50">
        <f t="shared" si="21"/>
        <v>166.93875</v>
      </c>
      <c r="C42" s="50">
        <f t="shared" si="22"/>
        <v>5.0081624999999992</v>
      </c>
      <c r="D42" s="51">
        <f t="shared" si="23"/>
        <v>171.9469125</v>
      </c>
      <c r="E42" s="54">
        <f t="shared" si="24"/>
        <v>282.62025</v>
      </c>
      <c r="F42" s="54">
        <f t="shared" si="25"/>
        <v>8.4786075000000007</v>
      </c>
      <c r="G42" s="51">
        <f t="shared" si="26"/>
        <v>291.09885750000001</v>
      </c>
      <c r="H42" s="50">
        <f t="shared" si="27"/>
        <v>374</v>
      </c>
      <c r="I42" s="50">
        <f t="shared" si="28"/>
        <v>11.219999999999999</v>
      </c>
      <c r="J42" s="51">
        <f t="shared" si="29"/>
        <v>385.21999999999997</v>
      </c>
      <c r="K42" s="53">
        <f t="shared" si="30"/>
        <v>464.05287500000003</v>
      </c>
      <c r="L42" s="53">
        <f t="shared" si="31"/>
        <v>13.921586250000001</v>
      </c>
      <c r="M42" s="55">
        <f t="shared" si="32"/>
        <v>477.97446124999999</v>
      </c>
      <c r="N42" s="53">
        <f t="shared" si="33"/>
        <v>544.49999999999989</v>
      </c>
      <c r="O42" s="53">
        <f t="shared" si="34"/>
        <v>16.334999999999997</v>
      </c>
      <c r="P42" s="51">
        <f t="shared" si="35"/>
        <v>560.83499999999992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ht="19.8" customHeight="1" x14ac:dyDescent="0.3">
      <c r="A43" s="47" t="s">
        <v>73</v>
      </c>
      <c r="B43" s="50">
        <f t="shared" si="21"/>
        <v>182.11499999999998</v>
      </c>
      <c r="C43" s="50">
        <f t="shared" si="22"/>
        <v>5.463449999999999</v>
      </c>
      <c r="D43" s="51">
        <f t="shared" si="23"/>
        <v>187.57844999999998</v>
      </c>
      <c r="E43" s="54">
        <f t="shared" si="24"/>
        <v>308.31299999999993</v>
      </c>
      <c r="F43" s="54">
        <f t="shared" si="25"/>
        <v>9.2493899999999982</v>
      </c>
      <c r="G43" s="51">
        <f t="shared" si="26"/>
        <v>317.56238999999994</v>
      </c>
      <c r="H43" s="50">
        <f t="shared" si="27"/>
        <v>407.99999999999994</v>
      </c>
      <c r="I43" s="50">
        <f t="shared" si="28"/>
        <v>12.239999999999998</v>
      </c>
      <c r="J43" s="51">
        <f t="shared" si="29"/>
        <v>420.23999999999995</v>
      </c>
      <c r="K43" s="53">
        <f t="shared" si="30"/>
        <v>506.23950000000002</v>
      </c>
      <c r="L43" s="53">
        <f t="shared" si="31"/>
        <v>15.187185000000001</v>
      </c>
      <c r="M43" s="55">
        <f t="shared" si="32"/>
        <v>521.42668500000002</v>
      </c>
      <c r="N43" s="53">
        <f t="shared" si="33"/>
        <v>593.99999999999989</v>
      </c>
      <c r="O43" s="53">
        <f t="shared" si="34"/>
        <v>17.819999999999997</v>
      </c>
      <c r="P43" s="51">
        <f t="shared" si="35"/>
        <v>611.81999999999994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ht="20.399999999999999" customHeight="1" x14ac:dyDescent="0.3">
      <c r="A44" s="47" t="s">
        <v>28</v>
      </c>
      <c r="B44" s="50">
        <f t="shared" si="21"/>
        <v>121.41</v>
      </c>
      <c r="C44" s="50">
        <f t="shared" si="22"/>
        <v>3.6422999999999996</v>
      </c>
      <c r="D44" s="51">
        <f t="shared" si="23"/>
        <v>125.05229999999999</v>
      </c>
      <c r="E44" s="54">
        <f t="shared" si="24"/>
        <v>205.54199999999997</v>
      </c>
      <c r="F44" s="54">
        <f t="shared" si="25"/>
        <v>6.1662599999999985</v>
      </c>
      <c r="G44" s="51">
        <f t="shared" si="26"/>
        <v>211.70825999999997</v>
      </c>
      <c r="H44" s="50">
        <f t="shared" si="27"/>
        <v>272.00000000000006</v>
      </c>
      <c r="I44" s="50">
        <f t="shared" si="28"/>
        <v>8.16</v>
      </c>
      <c r="J44" s="51">
        <f t="shared" si="29"/>
        <v>280.16000000000003</v>
      </c>
      <c r="K44" s="53">
        <f t="shared" si="30"/>
        <v>337.49299999999999</v>
      </c>
      <c r="L44" s="53">
        <f t="shared" si="31"/>
        <v>10.124790000000001</v>
      </c>
      <c r="M44" s="55">
        <f t="shared" si="32"/>
        <v>347.61779000000001</v>
      </c>
      <c r="N44" s="53">
        <f t="shared" si="33"/>
        <v>395.99999999999994</v>
      </c>
      <c r="O44" s="53">
        <f t="shared" si="34"/>
        <v>11.879999999999999</v>
      </c>
      <c r="P44" s="51">
        <f t="shared" si="35"/>
        <v>407.87999999999994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ht="19.2" customHeight="1" x14ac:dyDescent="0.3">
      <c r="A45" s="47" t="s">
        <v>29</v>
      </c>
      <c r="B45" s="50">
        <f t="shared" si="21"/>
        <v>91.05749999999999</v>
      </c>
      <c r="C45" s="50">
        <f t="shared" si="22"/>
        <v>2.7317249999999995</v>
      </c>
      <c r="D45" s="51">
        <f t="shared" si="23"/>
        <v>93.789224999999988</v>
      </c>
      <c r="E45" s="54">
        <f t="shared" si="24"/>
        <v>154.15649999999997</v>
      </c>
      <c r="F45" s="54">
        <f t="shared" si="25"/>
        <v>4.6246949999999991</v>
      </c>
      <c r="G45" s="51">
        <f t="shared" si="26"/>
        <v>158.78119499999997</v>
      </c>
      <c r="H45" s="50">
        <f t="shared" si="27"/>
        <v>203.99999999999997</v>
      </c>
      <c r="I45" s="50">
        <f t="shared" si="28"/>
        <v>6.1199999999999992</v>
      </c>
      <c r="J45" s="51">
        <f t="shared" si="29"/>
        <v>210.11999999999998</v>
      </c>
      <c r="K45" s="53">
        <f t="shared" si="30"/>
        <v>253.11975000000001</v>
      </c>
      <c r="L45" s="53">
        <f t="shared" si="31"/>
        <v>7.5935925000000006</v>
      </c>
      <c r="M45" s="55">
        <f t="shared" si="32"/>
        <v>260.71334250000001</v>
      </c>
      <c r="N45" s="53">
        <f t="shared" si="33"/>
        <v>296.99999999999994</v>
      </c>
      <c r="O45" s="53">
        <f t="shared" si="34"/>
        <v>8.9099999999999984</v>
      </c>
      <c r="P45" s="51">
        <f t="shared" si="35"/>
        <v>305.90999999999997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ht="20.399999999999999" customHeight="1" x14ac:dyDescent="0.3">
      <c r="A46" s="47" t="s">
        <v>30</v>
      </c>
      <c r="B46" s="50">
        <f t="shared" si="21"/>
        <v>68.293124999999989</v>
      </c>
      <c r="C46" s="50">
        <f t="shared" si="22"/>
        <v>2.0487937499999997</v>
      </c>
      <c r="D46" s="51">
        <f t="shared" si="23"/>
        <v>70.341918749999991</v>
      </c>
      <c r="E46" s="54">
        <f t="shared" si="24"/>
        <v>115.61737499999998</v>
      </c>
      <c r="F46" s="54">
        <f t="shared" si="25"/>
        <v>3.4685212499999993</v>
      </c>
      <c r="G46" s="51">
        <f t="shared" si="26"/>
        <v>119.08589624999999</v>
      </c>
      <c r="H46" s="50">
        <f t="shared" si="27"/>
        <v>153</v>
      </c>
      <c r="I46" s="50">
        <f t="shared" si="28"/>
        <v>4.59</v>
      </c>
      <c r="J46" s="51">
        <f t="shared" si="29"/>
        <v>157.59</v>
      </c>
      <c r="K46" s="53">
        <f t="shared" si="30"/>
        <v>189.83981250000002</v>
      </c>
      <c r="L46" s="53">
        <f t="shared" si="31"/>
        <v>5.6951943750000007</v>
      </c>
      <c r="M46" s="55">
        <f t="shared" si="32"/>
        <v>195.53500687500002</v>
      </c>
      <c r="N46" s="53">
        <f t="shared" si="33"/>
        <v>222.75</v>
      </c>
      <c r="O46" s="53">
        <f t="shared" si="34"/>
        <v>6.6825000000000001</v>
      </c>
      <c r="P46" s="51">
        <f t="shared" si="35"/>
        <v>229.4325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ht="22.2" customHeight="1" x14ac:dyDescent="0.3">
      <c r="A47" s="47" t="s">
        <v>74</v>
      </c>
      <c r="B47" s="50">
        <f t="shared" si="21"/>
        <v>227.64375000000001</v>
      </c>
      <c r="C47" s="50">
        <f t="shared" si="22"/>
        <v>6.8293125000000003</v>
      </c>
      <c r="D47" s="51">
        <f t="shared" si="23"/>
        <v>234.4730625</v>
      </c>
      <c r="E47" s="54">
        <f t="shared" si="24"/>
        <v>385.39124999999996</v>
      </c>
      <c r="F47" s="54">
        <f t="shared" si="25"/>
        <v>11.5617375</v>
      </c>
      <c r="G47" s="51">
        <f t="shared" si="26"/>
        <v>396.95298749999995</v>
      </c>
      <c r="H47" s="50">
        <f t="shared" si="27"/>
        <v>509.99999999999994</v>
      </c>
      <c r="I47" s="50">
        <f t="shared" si="28"/>
        <v>15.299999999999999</v>
      </c>
      <c r="J47" s="51">
        <f t="shared" si="29"/>
        <v>525.29999999999995</v>
      </c>
      <c r="K47" s="53">
        <f t="shared" si="30"/>
        <v>632.79937499999983</v>
      </c>
      <c r="L47" s="53">
        <f t="shared" si="31"/>
        <v>18.983981249999996</v>
      </c>
      <c r="M47" s="55">
        <f t="shared" si="32"/>
        <v>651.78335624999988</v>
      </c>
      <c r="N47" s="53">
        <f t="shared" si="33"/>
        <v>742.5</v>
      </c>
      <c r="O47" s="53">
        <f t="shared" si="34"/>
        <v>22.274999999999999</v>
      </c>
      <c r="P47" s="51">
        <f t="shared" si="35"/>
        <v>764.77499999999998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ht="21" customHeight="1" x14ac:dyDescent="0.3">
      <c r="A48" s="47" t="s">
        <v>31</v>
      </c>
      <c r="B48" s="50">
        <f t="shared" si="21"/>
        <v>242.82</v>
      </c>
      <c r="C48" s="50">
        <f t="shared" si="22"/>
        <v>7.2845999999999993</v>
      </c>
      <c r="D48" s="51">
        <f t="shared" si="23"/>
        <v>250.10459999999998</v>
      </c>
      <c r="E48" s="54">
        <f t="shared" si="24"/>
        <v>411.08399999999995</v>
      </c>
      <c r="F48" s="54">
        <f t="shared" si="25"/>
        <v>12.332519999999997</v>
      </c>
      <c r="G48" s="51">
        <f t="shared" si="26"/>
        <v>423.41651999999993</v>
      </c>
      <c r="H48" s="50">
        <f t="shared" si="27"/>
        <v>544.00000000000011</v>
      </c>
      <c r="I48" s="50">
        <f t="shared" si="28"/>
        <v>16.32</v>
      </c>
      <c r="J48" s="51">
        <f t="shared" si="29"/>
        <v>560.32000000000005</v>
      </c>
      <c r="K48" s="53">
        <f t="shared" si="30"/>
        <v>674.98599999999999</v>
      </c>
      <c r="L48" s="53">
        <f t="shared" si="31"/>
        <v>20.249580000000002</v>
      </c>
      <c r="M48" s="55">
        <f t="shared" si="32"/>
        <v>695.23558000000003</v>
      </c>
      <c r="N48" s="53">
        <f t="shared" si="33"/>
        <v>791.99999999999989</v>
      </c>
      <c r="O48" s="53">
        <f t="shared" si="34"/>
        <v>23.759999999999998</v>
      </c>
      <c r="P48" s="51">
        <f t="shared" si="35"/>
        <v>815.75999999999988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ht="19.8" customHeight="1" x14ac:dyDescent="0.3">
      <c r="A49" s="47" t="s">
        <v>76</v>
      </c>
      <c r="B49" s="50">
        <f t="shared" si="21"/>
        <v>124.44525</v>
      </c>
      <c r="C49" s="50">
        <f t="shared" si="22"/>
        <v>3.7333574999999999</v>
      </c>
      <c r="D49" s="51">
        <f t="shared" si="23"/>
        <v>128.1786075</v>
      </c>
      <c r="E49" s="54">
        <f t="shared" si="24"/>
        <v>210.68054999999998</v>
      </c>
      <c r="F49" s="54">
        <f t="shared" si="25"/>
        <v>6.3204165000000003</v>
      </c>
      <c r="G49" s="51">
        <f t="shared" si="26"/>
        <v>217.0009665</v>
      </c>
      <c r="H49" s="50">
        <f t="shared" si="27"/>
        <v>278.79999999999995</v>
      </c>
      <c r="I49" s="50">
        <f t="shared" si="28"/>
        <v>8.363999999999999</v>
      </c>
      <c r="J49" s="51">
        <f t="shared" si="29"/>
        <v>287.16399999999999</v>
      </c>
      <c r="K49" s="53">
        <f t="shared" si="30"/>
        <v>345.93032499999998</v>
      </c>
      <c r="L49" s="53">
        <f t="shared" si="31"/>
        <v>10.377909750000001</v>
      </c>
      <c r="M49" s="55">
        <f t="shared" si="32"/>
        <v>356.30823475</v>
      </c>
      <c r="N49" s="53">
        <f t="shared" si="33"/>
        <v>405.9</v>
      </c>
      <c r="O49" s="53">
        <f t="shared" si="34"/>
        <v>12.177</v>
      </c>
      <c r="P49" s="51">
        <f t="shared" si="35"/>
        <v>418.077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ht="20.399999999999999" customHeight="1" x14ac:dyDescent="0.3">
      <c r="A50" s="47" t="s">
        <v>75</v>
      </c>
      <c r="B50" s="50">
        <f t="shared" si="21"/>
        <v>124.44525</v>
      </c>
      <c r="C50" s="50">
        <f t="shared" si="22"/>
        <v>3.7333574999999999</v>
      </c>
      <c r="D50" s="51">
        <f t="shared" si="23"/>
        <v>128.1786075</v>
      </c>
      <c r="E50" s="54">
        <f t="shared" si="24"/>
        <v>210.68054999999998</v>
      </c>
      <c r="F50" s="54">
        <f t="shared" si="25"/>
        <v>6.3204165000000003</v>
      </c>
      <c r="G50" s="51">
        <f t="shared" si="26"/>
        <v>217.0009665</v>
      </c>
      <c r="H50" s="50">
        <f t="shared" si="27"/>
        <v>278.79999999999995</v>
      </c>
      <c r="I50" s="50">
        <f t="shared" si="28"/>
        <v>8.363999999999999</v>
      </c>
      <c r="J50" s="51">
        <f t="shared" si="29"/>
        <v>287.16399999999999</v>
      </c>
      <c r="K50" s="53">
        <f t="shared" si="30"/>
        <v>345.93032499999998</v>
      </c>
      <c r="L50" s="53">
        <f t="shared" si="31"/>
        <v>10.377909750000001</v>
      </c>
      <c r="M50" s="55">
        <f t="shared" si="32"/>
        <v>356.30823475</v>
      </c>
      <c r="N50" s="53">
        <f t="shared" si="33"/>
        <v>405.9</v>
      </c>
      <c r="O50" s="53">
        <f t="shared" si="34"/>
        <v>12.177</v>
      </c>
      <c r="P50" s="51">
        <f t="shared" si="35"/>
        <v>418.077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ht="19.8" customHeight="1" x14ac:dyDescent="0.3">
      <c r="A51" s="47" t="s">
        <v>56</v>
      </c>
      <c r="B51" s="50">
        <f t="shared" si="21"/>
        <v>136.58624999999998</v>
      </c>
      <c r="C51" s="50">
        <f t="shared" si="22"/>
        <v>4.0975874999999995</v>
      </c>
      <c r="D51" s="51">
        <f t="shared" si="23"/>
        <v>140.68383749999998</v>
      </c>
      <c r="E51" s="54">
        <f t="shared" si="24"/>
        <v>231.23474999999996</v>
      </c>
      <c r="F51" s="54">
        <f t="shared" si="25"/>
        <v>6.9370424999999987</v>
      </c>
      <c r="G51" s="51">
        <f t="shared" si="26"/>
        <v>238.17179249999998</v>
      </c>
      <c r="H51" s="50">
        <f t="shared" si="27"/>
        <v>306</v>
      </c>
      <c r="I51" s="50">
        <f t="shared" si="28"/>
        <v>9.18</v>
      </c>
      <c r="J51" s="51">
        <f t="shared" si="29"/>
        <v>315.18</v>
      </c>
      <c r="K51" s="53">
        <f t="shared" si="30"/>
        <v>379.67962500000004</v>
      </c>
      <c r="L51" s="53">
        <f t="shared" si="31"/>
        <v>11.390388750000001</v>
      </c>
      <c r="M51" s="55">
        <f t="shared" si="32"/>
        <v>391.07001375000004</v>
      </c>
      <c r="N51" s="53">
        <f t="shared" si="33"/>
        <v>445.5</v>
      </c>
      <c r="O51" s="53">
        <f t="shared" si="34"/>
        <v>13.365</v>
      </c>
      <c r="P51" s="51">
        <f t="shared" si="35"/>
        <v>458.86500000000001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ht="21" customHeight="1" x14ac:dyDescent="0.3">
      <c r="A52" s="47" t="s">
        <v>57</v>
      </c>
      <c r="B52" s="50">
        <f t="shared" si="21"/>
        <v>151.76249999999999</v>
      </c>
      <c r="C52" s="50">
        <f t="shared" si="22"/>
        <v>4.5528749999999993</v>
      </c>
      <c r="D52" s="51">
        <f t="shared" si="23"/>
        <v>156.31537499999999</v>
      </c>
      <c r="E52" s="54">
        <f t="shared" si="24"/>
        <v>256.92749999999995</v>
      </c>
      <c r="F52" s="54">
        <f t="shared" si="25"/>
        <v>7.7078249999999988</v>
      </c>
      <c r="G52" s="51">
        <f t="shared" si="26"/>
        <v>264.63532499999997</v>
      </c>
      <c r="H52" s="50">
        <f t="shared" si="27"/>
        <v>340</v>
      </c>
      <c r="I52" s="50">
        <f t="shared" si="28"/>
        <v>10.199999999999999</v>
      </c>
      <c r="J52" s="51">
        <f t="shared" si="29"/>
        <v>350.2</v>
      </c>
      <c r="K52" s="53">
        <f t="shared" si="30"/>
        <v>421.86624999999998</v>
      </c>
      <c r="L52" s="53">
        <f t="shared" si="31"/>
        <v>12.6559875</v>
      </c>
      <c r="M52" s="55">
        <f t="shared" si="32"/>
        <v>434.52223749999996</v>
      </c>
      <c r="N52" s="53">
        <f t="shared" si="33"/>
        <v>495</v>
      </c>
      <c r="O52" s="53">
        <f t="shared" si="34"/>
        <v>14.85</v>
      </c>
      <c r="P52" s="51">
        <f t="shared" si="35"/>
        <v>509.84999999999997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ht="24" customHeight="1" x14ac:dyDescent="0.3">
      <c r="A53" s="47" t="s">
        <v>58</v>
      </c>
      <c r="B53" s="50">
        <f t="shared" si="21"/>
        <v>242.82</v>
      </c>
      <c r="C53" s="50">
        <f t="shared" si="22"/>
        <v>7.2845999999999993</v>
      </c>
      <c r="D53" s="51">
        <f t="shared" si="23"/>
        <v>250.10459999999998</v>
      </c>
      <c r="E53" s="54">
        <f t="shared" si="24"/>
        <v>411.08399999999995</v>
      </c>
      <c r="F53" s="54">
        <f t="shared" si="25"/>
        <v>12.332519999999997</v>
      </c>
      <c r="G53" s="51">
        <f t="shared" si="26"/>
        <v>423.41651999999993</v>
      </c>
      <c r="H53" s="50">
        <f t="shared" si="27"/>
        <v>544.00000000000011</v>
      </c>
      <c r="I53" s="50">
        <f t="shared" si="28"/>
        <v>16.32</v>
      </c>
      <c r="J53" s="51">
        <f t="shared" si="29"/>
        <v>560.32000000000005</v>
      </c>
      <c r="K53" s="53">
        <f t="shared" si="30"/>
        <v>674.98599999999999</v>
      </c>
      <c r="L53" s="53">
        <f t="shared" si="31"/>
        <v>20.249580000000002</v>
      </c>
      <c r="M53" s="55">
        <f t="shared" si="32"/>
        <v>695.23558000000003</v>
      </c>
      <c r="N53" s="53">
        <f t="shared" si="33"/>
        <v>791.99999999999989</v>
      </c>
      <c r="O53" s="53">
        <f t="shared" si="34"/>
        <v>23.759999999999998</v>
      </c>
      <c r="P53" s="51">
        <f t="shared" si="35"/>
        <v>815.75999999999988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13" workbookViewId="0">
      <selection activeCell="P6" sqref="P6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4.8899999999999997</v>
      </c>
      <c r="E3" s="16"/>
      <c r="F3" s="16"/>
      <c r="G3" s="16">
        <v>9.9499999999999993</v>
      </c>
      <c r="H3" s="16"/>
      <c r="I3" s="16">
        <v>14.5</v>
      </c>
      <c r="J3" s="16" t="s">
        <v>34</v>
      </c>
      <c r="K3" s="22">
        <f>(100+K2)</f>
        <v>103</v>
      </c>
      <c r="L3" s="16"/>
      <c r="M3" s="16">
        <v>20</v>
      </c>
      <c r="N3" s="16"/>
      <c r="O3" s="16"/>
      <c r="P3" s="16">
        <v>24.5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100.02292257281552</v>
      </c>
      <c r="C6" s="50">
        <f>D6-B6</f>
        <v>3.000687677184473</v>
      </c>
      <c r="D6" s="51">
        <f>(R6+R6*$K$2/100)*$D$3/6+2</f>
        <v>103.02361024999999</v>
      </c>
      <c r="E6" s="50">
        <f>VALUE(G6*100/$K$3)</f>
        <v>171.84620885922328</v>
      </c>
      <c r="F6" s="50">
        <f>VALUE(G6*$K$2/$K$3)</f>
        <v>5.1553862657766985</v>
      </c>
      <c r="G6" s="51">
        <f>(S6+S6*$K$2/100)*$G$3/12+3</f>
        <v>177.00159512499999</v>
      </c>
      <c r="H6" s="52">
        <f>VALUE(J6*100/$K$3)</f>
        <v>223.32103559870549</v>
      </c>
      <c r="I6" s="52">
        <f>VALUE(J6*$K$2/$K$3)</f>
        <v>6.6996310679611648</v>
      </c>
      <c r="J6" s="51">
        <f>(T6+T6*$K$2/100)*$I$3/18+5</f>
        <v>230.02066666666667</v>
      </c>
      <c r="K6" s="52">
        <f>VALUE(M6*100/$K$3)</f>
        <v>282.07625000000002</v>
      </c>
      <c r="L6" s="52">
        <f>VALUE(M6*$K$2/$K$3)</f>
        <v>8.4622875000000004</v>
      </c>
      <c r="M6" s="51">
        <f>(U6+U6*$K$2/100)*$M$3/24</f>
        <v>290.53853750000002</v>
      </c>
      <c r="N6" s="53">
        <f>VALUE(P6*100/$K$3)</f>
        <v>332.22</v>
      </c>
      <c r="O6" s="53">
        <f>VALUE(P6*$K$2/$K$3)</f>
        <v>9.9665999999999997</v>
      </c>
      <c r="P6" s="51">
        <f>(V6+V6*$K$2/100)*$P$3/30</f>
        <v>342.1866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100.02292257281552</v>
      </c>
      <c r="C7" s="50">
        <f t="shared" ref="C7:C28" si="1">D7-B7</f>
        <v>3.000687677184473</v>
      </c>
      <c r="D7" s="51">
        <f t="shared" ref="D7:D28" si="2">(R7+R7*$K$2/100)*$D$3/6+2</f>
        <v>103.02361024999999</v>
      </c>
      <c r="E7" s="50">
        <f t="shared" ref="E7:E28" si="3">VALUE(G7*100/$K$3)</f>
        <v>171.84620885922328</v>
      </c>
      <c r="F7" s="50">
        <f t="shared" ref="F7:F28" si="4">VALUE(G7*$K$2/$K$3)</f>
        <v>5.1553862657766985</v>
      </c>
      <c r="G7" s="51">
        <f t="shared" ref="G7:G28" si="5">(S7+S7*$K$2/100)*$G$3/12+3</f>
        <v>177.00159512499999</v>
      </c>
      <c r="H7" s="52">
        <f t="shared" ref="H7:H28" si="6">VALUE(J7*100/$K$3)</f>
        <v>223.32103559870549</v>
      </c>
      <c r="I7" s="52">
        <f t="shared" ref="I7:I28" si="7">VALUE(J7*$K$2/$K$3)</f>
        <v>6.6996310679611648</v>
      </c>
      <c r="J7" s="51">
        <f t="shared" ref="J7:J28" si="8">(T7+T7*$K$2/100)*$I$3/18+5</f>
        <v>230.02066666666667</v>
      </c>
      <c r="K7" s="52">
        <f t="shared" ref="K7:K28" si="9">VALUE(M7*100/$K$3)</f>
        <v>282.07625000000002</v>
      </c>
      <c r="L7" s="52">
        <f t="shared" ref="L7:L28" si="10">VALUE(M7*$K$2/$K$3)</f>
        <v>8.4622875000000004</v>
      </c>
      <c r="M7" s="51">
        <f t="shared" ref="M7:M28" si="11">(U7+U7*$K$2/100)*$M$3/24</f>
        <v>290.53853750000002</v>
      </c>
      <c r="N7" s="53">
        <f t="shared" ref="N7:N28" si="12">VALUE(P7*100/$K$3)</f>
        <v>332.22</v>
      </c>
      <c r="O7" s="53">
        <f t="shared" ref="O7:O28" si="13">VALUE(P7*$K$2/$K$3)</f>
        <v>9.9665999999999997</v>
      </c>
      <c r="P7" s="51">
        <f t="shared" ref="P7:P28" si="14">(V7+V7*$K$2/100)*$P$3/30</f>
        <v>342.1866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106.09874757281553</v>
      </c>
      <c r="C8" s="50">
        <f t="shared" si="1"/>
        <v>3.1829624271844494</v>
      </c>
      <c r="D8" s="51">
        <f t="shared" si="2"/>
        <v>109.28170999999998</v>
      </c>
      <c r="E8" s="50">
        <f t="shared" si="3"/>
        <v>182.31112135922331</v>
      </c>
      <c r="F8" s="50">
        <f t="shared" si="4"/>
        <v>5.469333640776699</v>
      </c>
      <c r="G8" s="51">
        <f t="shared" si="5"/>
        <v>187.78045499999999</v>
      </c>
      <c r="H8" s="52">
        <f t="shared" si="6"/>
        <v>236.8543689320388</v>
      </c>
      <c r="I8" s="52">
        <f t="shared" si="7"/>
        <v>7.1056310679611636</v>
      </c>
      <c r="J8" s="51">
        <f t="shared" si="8"/>
        <v>243.95999999999998</v>
      </c>
      <c r="K8" s="52">
        <f t="shared" si="9"/>
        <v>299.54999999999995</v>
      </c>
      <c r="L8" s="52">
        <f t="shared" si="10"/>
        <v>8.9864999999999995</v>
      </c>
      <c r="M8" s="51">
        <f t="shared" si="11"/>
        <v>308.53649999999999</v>
      </c>
      <c r="N8" s="53">
        <f t="shared" si="12"/>
        <v>352.79999999999995</v>
      </c>
      <c r="O8" s="53">
        <f t="shared" si="13"/>
        <v>10.583999999999998</v>
      </c>
      <c r="P8" s="51">
        <f t="shared" si="14"/>
        <v>363.38399999999996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106.09874757281553</v>
      </c>
      <c r="C9" s="50">
        <f t="shared" si="1"/>
        <v>3.1829624271844494</v>
      </c>
      <c r="D9" s="51">
        <f t="shared" si="2"/>
        <v>109.28170999999998</v>
      </c>
      <c r="E9" s="50">
        <f t="shared" si="3"/>
        <v>182.31112135922331</v>
      </c>
      <c r="F9" s="50">
        <f t="shared" si="4"/>
        <v>5.469333640776699</v>
      </c>
      <c r="G9" s="51">
        <f t="shared" si="5"/>
        <v>187.78045499999999</v>
      </c>
      <c r="H9" s="52">
        <f t="shared" si="6"/>
        <v>236.8543689320388</v>
      </c>
      <c r="I9" s="52">
        <f t="shared" si="7"/>
        <v>7.1056310679611636</v>
      </c>
      <c r="J9" s="51">
        <f t="shared" si="8"/>
        <v>243.95999999999998</v>
      </c>
      <c r="K9" s="52">
        <f t="shared" si="9"/>
        <v>299.54999999999995</v>
      </c>
      <c r="L9" s="52">
        <f t="shared" si="10"/>
        <v>8.9864999999999995</v>
      </c>
      <c r="M9" s="51">
        <f t="shared" si="11"/>
        <v>308.53649999999999</v>
      </c>
      <c r="N9" s="53">
        <f t="shared" si="12"/>
        <v>352.79999999999995</v>
      </c>
      <c r="O9" s="53">
        <f t="shared" si="13"/>
        <v>10.583999999999998</v>
      </c>
      <c r="P9" s="51">
        <f t="shared" si="14"/>
        <v>363.38399999999996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166.85699757281554</v>
      </c>
      <c r="C10" s="50">
        <f t="shared" si="1"/>
        <v>5.005709927184455</v>
      </c>
      <c r="D10" s="51">
        <f t="shared" si="2"/>
        <v>171.8627075</v>
      </c>
      <c r="E10" s="50">
        <f t="shared" si="3"/>
        <v>286.96024635922333</v>
      </c>
      <c r="F10" s="50">
        <f t="shared" si="4"/>
        <v>8.6088073907767004</v>
      </c>
      <c r="G10" s="51">
        <f t="shared" si="5"/>
        <v>295.56905375000002</v>
      </c>
      <c r="H10" s="52">
        <f t="shared" si="6"/>
        <v>372.18770226537214</v>
      </c>
      <c r="I10" s="52">
        <f t="shared" si="7"/>
        <v>11.165631067961165</v>
      </c>
      <c r="J10" s="51">
        <f t="shared" si="8"/>
        <v>383.3533333333333</v>
      </c>
      <c r="K10" s="52">
        <f t="shared" si="9"/>
        <v>474.28749999999997</v>
      </c>
      <c r="L10" s="52">
        <f t="shared" si="10"/>
        <v>14.228624999999999</v>
      </c>
      <c r="M10" s="51">
        <f t="shared" si="11"/>
        <v>488.51612499999993</v>
      </c>
      <c r="N10" s="53">
        <f t="shared" si="12"/>
        <v>558.59999999999991</v>
      </c>
      <c r="O10" s="53">
        <f t="shared" si="13"/>
        <v>16.757999999999999</v>
      </c>
      <c r="P10" s="51">
        <f t="shared" si="14"/>
        <v>575.35799999999995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166.85699757281554</v>
      </c>
      <c r="C11" s="50">
        <f t="shared" si="1"/>
        <v>5.005709927184455</v>
      </c>
      <c r="D11" s="51">
        <f t="shared" si="2"/>
        <v>171.8627075</v>
      </c>
      <c r="E11" s="50">
        <f t="shared" si="3"/>
        <v>286.96024635922333</v>
      </c>
      <c r="F11" s="50">
        <f t="shared" si="4"/>
        <v>8.6088073907767004</v>
      </c>
      <c r="G11" s="51">
        <f t="shared" si="5"/>
        <v>295.56905375000002</v>
      </c>
      <c r="H11" s="52">
        <f t="shared" si="6"/>
        <v>372.18770226537214</v>
      </c>
      <c r="I11" s="52">
        <f t="shared" si="7"/>
        <v>11.165631067961165</v>
      </c>
      <c r="J11" s="51">
        <f t="shared" si="8"/>
        <v>383.3533333333333</v>
      </c>
      <c r="K11" s="52">
        <f t="shared" si="9"/>
        <v>474.28749999999997</v>
      </c>
      <c r="L11" s="52">
        <f t="shared" si="10"/>
        <v>14.228624999999999</v>
      </c>
      <c r="M11" s="51">
        <f t="shared" si="11"/>
        <v>488.51612499999993</v>
      </c>
      <c r="N11" s="53">
        <f t="shared" si="12"/>
        <v>558.59999999999991</v>
      </c>
      <c r="O11" s="53">
        <f t="shared" si="13"/>
        <v>16.757999999999999</v>
      </c>
      <c r="P11" s="51">
        <f t="shared" si="14"/>
        <v>575.35799999999995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166.85699757281554</v>
      </c>
      <c r="C12" s="50">
        <f t="shared" si="1"/>
        <v>5.005709927184455</v>
      </c>
      <c r="D12" s="51">
        <f t="shared" si="2"/>
        <v>171.8627075</v>
      </c>
      <c r="E12" s="50">
        <f t="shared" si="3"/>
        <v>286.96024635922333</v>
      </c>
      <c r="F12" s="50">
        <f t="shared" si="4"/>
        <v>8.6088073907767004</v>
      </c>
      <c r="G12" s="51">
        <f t="shared" si="5"/>
        <v>295.56905375000002</v>
      </c>
      <c r="H12" s="52">
        <f t="shared" si="6"/>
        <v>372.18770226537214</v>
      </c>
      <c r="I12" s="52">
        <f t="shared" si="7"/>
        <v>11.165631067961165</v>
      </c>
      <c r="J12" s="51">
        <f t="shared" si="8"/>
        <v>383.3533333333333</v>
      </c>
      <c r="K12" s="52">
        <f t="shared" si="9"/>
        <v>474.28749999999997</v>
      </c>
      <c r="L12" s="52">
        <f t="shared" si="10"/>
        <v>14.228624999999999</v>
      </c>
      <c r="M12" s="51">
        <f t="shared" si="11"/>
        <v>488.51612499999993</v>
      </c>
      <c r="N12" s="53">
        <f t="shared" si="12"/>
        <v>558.59999999999991</v>
      </c>
      <c r="O12" s="53">
        <f t="shared" si="13"/>
        <v>16.757999999999999</v>
      </c>
      <c r="P12" s="51">
        <f t="shared" si="14"/>
        <v>575.35799999999995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218.93549757281554</v>
      </c>
      <c r="C13" s="50">
        <f t="shared" si="1"/>
        <v>6.56806492718448</v>
      </c>
      <c r="D13" s="51">
        <f t="shared" si="2"/>
        <v>225.50356250000002</v>
      </c>
      <c r="E13" s="50">
        <f t="shared" si="3"/>
        <v>376.65949635922323</v>
      </c>
      <c r="F13" s="50">
        <f t="shared" si="4"/>
        <v>11.299784890776698</v>
      </c>
      <c r="G13" s="51">
        <f t="shared" si="5"/>
        <v>387.95928124999995</v>
      </c>
      <c r="H13" s="52">
        <f t="shared" si="6"/>
        <v>488.18770226537214</v>
      </c>
      <c r="I13" s="52">
        <f t="shared" si="7"/>
        <v>14.645631067961165</v>
      </c>
      <c r="J13" s="51">
        <f t="shared" si="8"/>
        <v>502.83333333333331</v>
      </c>
      <c r="K13" s="52">
        <f t="shared" si="9"/>
        <v>624.06249999999989</v>
      </c>
      <c r="L13" s="52">
        <f t="shared" si="10"/>
        <v>18.721874999999997</v>
      </c>
      <c r="M13" s="51">
        <f t="shared" si="11"/>
        <v>642.78437499999995</v>
      </c>
      <c r="N13" s="53">
        <f t="shared" si="12"/>
        <v>735</v>
      </c>
      <c r="O13" s="53">
        <f t="shared" si="13"/>
        <v>22.049999999999997</v>
      </c>
      <c r="P13" s="51">
        <f t="shared" si="14"/>
        <v>757.05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218.93549757281554</v>
      </c>
      <c r="C14" s="50">
        <f t="shared" si="1"/>
        <v>6.56806492718448</v>
      </c>
      <c r="D14" s="51">
        <f t="shared" si="2"/>
        <v>225.50356250000002</v>
      </c>
      <c r="E14" s="50">
        <f t="shared" si="3"/>
        <v>376.65949635922323</v>
      </c>
      <c r="F14" s="50">
        <f t="shared" si="4"/>
        <v>11.299784890776698</v>
      </c>
      <c r="G14" s="51">
        <f t="shared" si="5"/>
        <v>387.95928124999995</v>
      </c>
      <c r="H14" s="52">
        <f t="shared" si="6"/>
        <v>488.18770226537214</v>
      </c>
      <c r="I14" s="52">
        <f t="shared" si="7"/>
        <v>14.645631067961165</v>
      </c>
      <c r="J14" s="51">
        <f t="shared" si="8"/>
        <v>502.83333333333331</v>
      </c>
      <c r="K14" s="52">
        <f t="shared" si="9"/>
        <v>624.06249999999989</v>
      </c>
      <c r="L14" s="52">
        <f t="shared" si="10"/>
        <v>18.721874999999997</v>
      </c>
      <c r="M14" s="51">
        <f t="shared" si="11"/>
        <v>642.78437499999995</v>
      </c>
      <c r="N14" s="53">
        <f t="shared" si="12"/>
        <v>735</v>
      </c>
      <c r="O14" s="53">
        <f t="shared" si="13"/>
        <v>22.049999999999997</v>
      </c>
      <c r="P14" s="51">
        <f t="shared" si="14"/>
        <v>757.05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121.28831007281552</v>
      </c>
      <c r="C15" s="50">
        <f t="shared" si="1"/>
        <v>3.6386493021844615</v>
      </c>
      <c r="D15" s="51">
        <f t="shared" si="2"/>
        <v>124.92695937499998</v>
      </c>
      <c r="E15" s="50">
        <f t="shared" si="3"/>
        <v>208.47340260922326</v>
      </c>
      <c r="F15" s="50">
        <f t="shared" si="4"/>
        <v>6.2542020782766983</v>
      </c>
      <c r="G15" s="51">
        <f t="shared" si="5"/>
        <v>214.72760468749996</v>
      </c>
      <c r="H15" s="52">
        <f t="shared" si="6"/>
        <v>270.68770226537214</v>
      </c>
      <c r="I15" s="52">
        <f t="shared" si="7"/>
        <v>8.1206310679611633</v>
      </c>
      <c r="J15" s="51">
        <f t="shared" si="8"/>
        <v>278.80833333333328</v>
      </c>
      <c r="K15" s="52">
        <f t="shared" si="9"/>
        <v>343.23437500000006</v>
      </c>
      <c r="L15" s="52">
        <f t="shared" si="10"/>
        <v>10.297031250000002</v>
      </c>
      <c r="M15" s="51">
        <f t="shared" si="11"/>
        <v>353.53140625000009</v>
      </c>
      <c r="N15" s="53">
        <f t="shared" si="12"/>
        <v>404.25</v>
      </c>
      <c r="O15" s="53">
        <f t="shared" si="13"/>
        <v>12.1275</v>
      </c>
      <c r="P15" s="51">
        <f t="shared" si="14"/>
        <v>416.3775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121.28831007281552</v>
      </c>
      <c r="C16" s="50">
        <f t="shared" si="1"/>
        <v>3.6386493021844615</v>
      </c>
      <c r="D16" s="51">
        <f t="shared" si="2"/>
        <v>124.92695937499998</v>
      </c>
      <c r="E16" s="50">
        <f t="shared" si="3"/>
        <v>208.47340260922326</v>
      </c>
      <c r="F16" s="50">
        <f t="shared" si="4"/>
        <v>6.2542020782766983</v>
      </c>
      <c r="G16" s="51">
        <f t="shared" si="5"/>
        <v>214.72760468749996</v>
      </c>
      <c r="H16" s="52">
        <f t="shared" si="6"/>
        <v>270.68770226537214</v>
      </c>
      <c r="I16" s="52">
        <f t="shared" si="7"/>
        <v>8.1206310679611633</v>
      </c>
      <c r="J16" s="51">
        <f t="shared" si="8"/>
        <v>278.80833333333328</v>
      </c>
      <c r="K16" s="52">
        <f t="shared" si="9"/>
        <v>343.23437500000006</v>
      </c>
      <c r="L16" s="52">
        <f t="shared" si="10"/>
        <v>10.297031250000002</v>
      </c>
      <c r="M16" s="51">
        <f t="shared" si="11"/>
        <v>353.53140625000009</v>
      </c>
      <c r="N16" s="53">
        <f t="shared" si="12"/>
        <v>404.25</v>
      </c>
      <c r="O16" s="53">
        <f t="shared" si="13"/>
        <v>12.1275</v>
      </c>
      <c r="P16" s="51">
        <f t="shared" si="14"/>
        <v>416.3775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121.28831007281552</v>
      </c>
      <c r="C17" s="50">
        <f t="shared" si="1"/>
        <v>3.6386493021844615</v>
      </c>
      <c r="D17" s="51">
        <f t="shared" si="2"/>
        <v>124.92695937499998</v>
      </c>
      <c r="E17" s="50">
        <f t="shared" si="3"/>
        <v>208.47340260922326</v>
      </c>
      <c r="F17" s="50">
        <f t="shared" si="4"/>
        <v>6.2542020782766983</v>
      </c>
      <c r="G17" s="51">
        <f t="shared" si="5"/>
        <v>214.72760468749996</v>
      </c>
      <c r="H17" s="52">
        <f t="shared" si="6"/>
        <v>270.68770226537214</v>
      </c>
      <c r="I17" s="52">
        <f t="shared" si="7"/>
        <v>8.1206310679611633</v>
      </c>
      <c r="J17" s="51">
        <f t="shared" si="8"/>
        <v>278.80833333333328</v>
      </c>
      <c r="K17" s="52">
        <f t="shared" si="9"/>
        <v>343.23437500000006</v>
      </c>
      <c r="L17" s="52">
        <f t="shared" si="10"/>
        <v>10.297031250000002</v>
      </c>
      <c r="M17" s="51">
        <f t="shared" si="11"/>
        <v>353.53140625000009</v>
      </c>
      <c r="N17" s="53">
        <f t="shared" si="12"/>
        <v>404.25</v>
      </c>
      <c r="O17" s="53">
        <f t="shared" si="13"/>
        <v>12.1275</v>
      </c>
      <c r="P17" s="51">
        <f t="shared" si="14"/>
        <v>416.3775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132.13799757281552</v>
      </c>
      <c r="C18" s="50">
        <f t="shared" si="1"/>
        <v>3.9641399271844762</v>
      </c>
      <c r="D18" s="51">
        <f t="shared" si="2"/>
        <v>136.1021375</v>
      </c>
      <c r="E18" s="50">
        <f t="shared" si="3"/>
        <v>227.16074635922328</v>
      </c>
      <c r="F18" s="50">
        <f t="shared" si="4"/>
        <v>6.8148223907766985</v>
      </c>
      <c r="G18" s="51">
        <f t="shared" si="5"/>
        <v>233.97556874999998</v>
      </c>
      <c r="H18" s="52">
        <f t="shared" si="6"/>
        <v>294.85436893203888</v>
      </c>
      <c r="I18" s="52">
        <f t="shared" si="7"/>
        <v>8.8456310679611665</v>
      </c>
      <c r="J18" s="51">
        <f t="shared" si="8"/>
        <v>303.70000000000005</v>
      </c>
      <c r="K18" s="52">
        <f t="shared" si="9"/>
        <v>374.4375</v>
      </c>
      <c r="L18" s="52">
        <f t="shared" si="10"/>
        <v>11.233125000000001</v>
      </c>
      <c r="M18" s="51">
        <f t="shared" si="11"/>
        <v>385.67062500000003</v>
      </c>
      <c r="N18" s="53">
        <f t="shared" si="12"/>
        <v>441.00000000000006</v>
      </c>
      <c r="O18" s="53">
        <f t="shared" si="13"/>
        <v>13.230000000000002</v>
      </c>
      <c r="P18" s="51">
        <f t="shared" si="14"/>
        <v>454.23000000000008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88.739247572815515</v>
      </c>
      <c r="C19" s="50">
        <f t="shared" si="1"/>
        <v>2.66217742718446</v>
      </c>
      <c r="D19" s="51">
        <f t="shared" si="2"/>
        <v>91.401424999999975</v>
      </c>
      <c r="E19" s="50">
        <f t="shared" si="3"/>
        <v>152.41137135922327</v>
      </c>
      <c r="F19" s="50">
        <f t="shared" si="4"/>
        <v>4.5723411407766985</v>
      </c>
      <c r="G19" s="51">
        <f t="shared" si="5"/>
        <v>156.98371249999997</v>
      </c>
      <c r="H19" s="52">
        <f t="shared" si="6"/>
        <v>198.18770226537217</v>
      </c>
      <c r="I19" s="52">
        <f t="shared" si="7"/>
        <v>5.9456310679611653</v>
      </c>
      <c r="J19" s="51">
        <f t="shared" si="8"/>
        <v>204.13333333333333</v>
      </c>
      <c r="K19" s="52">
        <f t="shared" si="9"/>
        <v>249.625</v>
      </c>
      <c r="L19" s="52">
        <f t="shared" si="10"/>
        <v>7.4887499999999996</v>
      </c>
      <c r="M19" s="51">
        <f t="shared" si="11"/>
        <v>257.11374999999998</v>
      </c>
      <c r="N19" s="53">
        <f t="shared" si="12"/>
        <v>294</v>
      </c>
      <c r="O19" s="53">
        <f t="shared" si="13"/>
        <v>8.82</v>
      </c>
      <c r="P19" s="51">
        <f t="shared" si="14"/>
        <v>302.82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67.039872572815526</v>
      </c>
      <c r="C20" s="50">
        <f t="shared" si="1"/>
        <v>2.0111961771844733</v>
      </c>
      <c r="D20" s="51">
        <f t="shared" si="2"/>
        <v>69.051068749999999</v>
      </c>
      <c r="E20" s="50">
        <f t="shared" si="3"/>
        <v>115.03668385922329</v>
      </c>
      <c r="F20" s="50">
        <f t="shared" si="4"/>
        <v>3.4511005157766985</v>
      </c>
      <c r="G20" s="51">
        <f t="shared" si="5"/>
        <v>118.48778437499999</v>
      </c>
      <c r="H20" s="52">
        <f t="shared" si="6"/>
        <v>149.85436893203885</v>
      </c>
      <c r="I20" s="52">
        <f t="shared" si="7"/>
        <v>4.495631067961166</v>
      </c>
      <c r="J20" s="51">
        <f t="shared" si="8"/>
        <v>154.35000000000002</v>
      </c>
      <c r="K20" s="52">
        <f t="shared" si="9"/>
        <v>187.21875</v>
      </c>
      <c r="L20" s="52">
        <f t="shared" si="10"/>
        <v>5.6165625000000006</v>
      </c>
      <c r="M20" s="51">
        <f t="shared" si="11"/>
        <v>192.83531250000001</v>
      </c>
      <c r="N20" s="53">
        <f t="shared" si="12"/>
        <v>220.50000000000003</v>
      </c>
      <c r="O20" s="53">
        <f t="shared" si="13"/>
        <v>6.6150000000000011</v>
      </c>
      <c r="P20" s="51">
        <f t="shared" si="14"/>
        <v>227.11500000000004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50.765341322815537</v>
      </c>
      <c r="C21" s="50">
        <f t="shared" si="1"/>
        <v>1.5229602396844655</v>
      </c>
      <c r="D21" s="51">
        <f t="shared" si="2"/>
        <v>52.288301562500003</v>
      </c>
      <c r="E21" s="50">
        <f t="shared" si="3"/>
        <v>87.005668234223293</v>
      </c>
      <c r="F21" s="50">
        <f t="shared" si="4"/>
        <v>2.6101700470266991</v>
      </c>
      <c r="G21" s="51">
        <f t="shared" si="5"/>
        <v>89.615838281249992</v>
      </c>
      <c r="H21" s="52">
        <f t="shared" si="6"/>
        <v>113.60436893203884</v>
      </c>
      <c r="I21" s="52">
        <f t="shared" si="7"/>
        <v>3.4081310679611652</v>
      </c>
      <c r="J21" s="51">
        <f t="shared" si="8"/>
        <v>117.0125</v>
      </c>
      <c r="K21" s="52">
        <f t="shared" si="9"/>
        <v>140.41406249999997</v>
      </c>
      <c r="L21" s="52">
        <f t="shared" si="10"/>
        <v>4.2124218749999995</v>
      </c>
      <c r="M21" s="51">
        <f t="shared" si="11"/>
        <v>144.62648437499999</v>
      </c>
      <c r="N21" s="53">
        <f t="shared" si="12"/>
        <v>165.37499999999997</v>
      </c>
      <c r="O21" s="53">
        <f t="shared" si="13"/>
        <v>4.9612499999999997</v>
      </c>
      <c r="P21" s="51">
        <f t="shared" si="14"/>
        <v>170.33624999999998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164.68706007281551</v>
      </c>
      <c r="C22" s="50">
        <f t="shared" si="1"/>
        <v>4.9406118021844634</v>
      </c>
      <c r="D22" s="51">
        <f t="shared" si="2"/>
        <v>169.62767187499998</v>
      </c>
      <c r="E22" s="50">
        <f t="shared" si="3"/>
        <v>283.22277760922333</v>
      </c>
      <c r="F22" s="50">
        <f t="shared" si="4"/>
        <v>8.4966833282766991</v>
      </c>
      <c r="G22" s="51">
        <f t="shared" si="5"/>
        <v>291.7194609375</v>
      </c>
      <c r="H22" s="52">
        <f t="shared" si="6"/>
        <v>367.35436893203882</v>
      </c>
      <c r="I22" s="52">
        <f t="shared" si="7"/>
        <v>11.020631067961165</v>
      </c>
      <c r="J22" s="51">
        <f t="shared" si="8"/>
        <v>378.375</v>
      </c>
      <c r="K22" s="52">
        <f t="shared" si="9"/>
        <v>468.046875</v>
      </c>
      <c r="L22" s="52">
        <f t="shared" si="10"/>
        <v>14.04140625</v>
      </c>
      <c r="M22" s="51">
        <f t="shared" si="11"/>
        <v>482.08828124999997</v>
      </c>
      <c r="N22" s="53">
        <f t="shared" si="12"/>
        <v>551.25</v>
      </c>
      <c r="O22" s="53">
        <f t="shared" si="13"/>
        <v>16.537500000000001</v>
      </c>
      <c r="P22" s="51">
        <f t="shared" si="14"/>
        <v>567.78750000000002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175.5367475728155</v>
      </c>
      <c r="C23" s="50">
        <f t="shared" si="1"/>
        <v>5.2661024271844497</v>
      </c>
      <c r="D23" s="51">
        <f t="shared" si="2"/>
        <v>180.80284999999995</v>
      </c>
      <c r="E23" s="50">
        <f t="shared" si="3"/>
        <v>301.91012135922324</v>
      </c>
      <c r="F23" s="50">
        <f t="shared" si="4"/>
        <v>9.0573036407766967</v>
      </c>
      <c r="G23" s="51">
        <f t="shared" si="5"/>
        <v>310.96742499999993</v>
      </c>
      <c r="H23" s="52">
        <f t="shared" si="6"/>
        <v>391.52103559870545</v>
      </c>
      <c r="I23" s="52">
        <f t="shared" si="7"/>
        <v>11.745631067961165</v>
      </c>
      <c r="J23" s="51">
        <f t="shared" si="8"/>
        <v>403.26666666666665</v>
      </c>
      <c r="K23" s="52">
        <f t="shared" si="9"/>
        <v>499.25</v>
      </c>
      <c r="L23" s="52">
        <f t="shared" si="10"/>
        <v>14.977499999999999</v>
      </c>
      <c r="M23" s="51">
        <f t="shared" si="11"/>
        <v>514.22749999999996</v>
      </c>
      <c r="N23" s="53">
        <f t="shared" si="12"/>
        <v>588</v>
      </c>
      <c r="O23" s="53">
        <f t="shared" si="13"/>
        <v>17.64</v>
      </c>
      <c r="P23" s="51">
        <f t="shared" si="14"/>
        <v>605.64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90.909185072815518</v>
      </c>
      <c r="C24" s="50">
        <f t="shared" si="1"/>
        <v>2.7272755521844658</v>
      </c>
      <c r="D24" s="51">
        <f t="shared" si="2"/>
        <v>93.636460624999984</v>
      </c>
      <c r="E24" s="50">
        <f t="shared" si="3"/>
        <v>156.14884010922333</v>
      </c>
      <c r="F24" s="50">
        <f t="shared" si="4"/>
        <v>4.6844652032766998</v>
      </c>
      <c r="G24" s="51">
        <f t="shared" si="5"/>
        <v>160.83330531250002</v>
      </c>
      <c r="H24" s="52">
        <f t="shared" si="6"/>
        <v>203.02103559870548</v>
      </c>
      <c r="I24" s="52">
        <f t="shared" si="7"/>
        <v>6.0906310679611639</v>
      </c>
      <c r="J24" s="51">
        <f t="shared" si="8"/>
        <v>209.11166666666665</v>
      </c>
      <c r="K24" s="52">
        <f t="shared" si="9"/>
        <v>255.86562499999999</v>
      </c>
      <c r="L24" s="52">
        <f t="shared" si="10"/>
        <v>7.6759687500000009</v>
      </c>
      <c r="M24" s="51">
        <f t="shared" si="11"/>
        <v>263.54159375</v>
      </c>
      <c r="N24" s="53">
        <f t="shared" si="12"/>
        <v>301.35000000000002</v>
      </c>
      <c r="O24" s="53">
        <f t="shared" si="13"/>
        <v>9.0405000000000015</v>
      </c>
      <c r="P24" s="51">
        <f t="shared" si="14"/>
        <v>310.39050000000003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90.909185072815518</v>
      </c>
      <c r="C25" s="50">
        <f t="shared" si="1"/>
        <v>2.7272755521844658</v>
      </c>
      <c r="D25" s="51">
        <f t="shared" si="2"/>
        <v>93.636460624999984</v>
      </c>
      <c r="E25" s="50">
        <f t="shared" si="3"/>
        <v>156.14884010922333</v>
      </c>
      <c r="F25" s="50">
        <f t="shared" si="4"/>
        <v>4.6844652032766998</v>
      </c>
      <c r="G25" s="51">
        <f t="shared" si="5"/>
        <v>160.83330531250002</v>
      </c>
      <c r="H25" s="52">
        <f t="shared" si="6"/>
        <v>203.02103559870548</v>
      </c>
      <c r="I25" s="52">
        <f t="shared" si="7"/>
        <v>6.0906310679611639</v>
      </c>
      <c r="J25" s="51">
        <f t="shared" si="8"/>
        <v>209.11166666666665</v>
      </c>
      <c r="K25" s="52">
        <f t="shared" si="9"/>
        <v>255.86562499999999</v>
      </c>
      <c r="L25" s="52">
        <f t="shared" si="10"/>
        <v>7.6759687500000009</v>
      </c>
      <c r="M25" s="51">
        <f t="shared" si="11"/>
        <v>263.54159375</v>
      </c>
      <c r="N25" s="53">
        <f t="shared" si="12"/>
        <v>301.35000000000002</v>
      </c>
      <c r="O25" s="53">
        <f t="shared" si="13"/>
        <v>9.0405000000000015</v>
      </c>
      <c r="P25" s="51">
        <f t="shared" si="14"/>
        <v>310.39050000000003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99.588935072815531</v>
      </c>
      <c r="C26" s="50">
        <f t="shared" si="1"/>
        <v>2.9876680521844747</v>
      </c>
      <c r="D26" s="51">
        <f t="shared" si="2"/>
        <v>102.57660312500001</v>
      </c>
      <c r="E26" s="50">
        <f t="shared" si="3"/>
        <v>171.09871510922329</v>
      </c>
      <c r="F26" s="50">
        <f t="shared" si="4"/>
        <v>5.1329614532766987</v>
      </c>
      <c r="G26" s="51">
        <f t="shared" si="5"/>
        <v>176.23167656249998</v>
      </c>
      <c r="H26" s="52">
        <f t="shared" si="6"/>
        <v>222.35436893203882</v>
      </c>
      <c r="I26" s="52">
        <f t="shared" si="7"/>
        <v>6.6706310679611658</v>
      </c>
      <c r="J26" s="51">
        <f t="shared" si="8"/>
        <v>229.02500000000001</v>
      </c>
      <c r="K26" s="52">
        <f t="shared" si="9"/>
        <v>280.82812499999994</v>
      </c>
      <c r="L26" s="52">
        <f t="shared" si="10"/>
        <v>8.4248437499999991</v>
      </c>
      <c r="M26" s="51">
        <f t="shared" si="11"/>
        <v>289.25296874999998</v>
      </c>
      <c r="N26" s="53">
        <f t="shared" si="12"/>
        <v>330.74999999999994</v>
      </c>
      <c r="O26" s="53">
        <f t="shared" si="13"/>
        <v>9.9224999999999994</v>
      </c>
      <c r="P26" s="51">
        <f t="shared" si="14"/>
        <v>340.67249999999996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110.43862257281553</v>
      </c>
      <c r="C27" s="50">
        <f t="shared" si="1"/>
        <v>3.3131586771844752</v>
      </c>
      <c r="D27" s="51">
        <f t="shared" si="2"/>
        <v>113.75178125000001</v>
      </c>
      <c r="E27" s="50">
        <f t="shared" si="3"/>
        <v>189.78605885922326</v>
      </c>
      <c r="F27" s="50">
        <f t="shared" si="4"/>
        <v>5.6935817657766981</v>
      </c>
      <c r="G27" s="51">
        <f t="shared" si="5"/>
        <v>195.47964062499997</v>
      </c>
      <c r="H27" s="52">
        <f t="shared" si="6"/>
        <v>246.52103559870548</v>
      </c>
      <c r="I27" s="52">
        <f t="shared" si="7"/>
        <v>7.3956310679611654</v>
      </c>
      <c r="J27" s="51">
        <f t="shared" si="8"/>
        <v>253.91666666666666</v>
      </c>
      <c r="K27" s="52">
        <f t="shared" si="9"/>
        <v>312.03124999999994</v>
      </c>
      <c r="L27" s="52">
        <f t="shared" si="10"/>
        <v>9.3609374999999986</v>
      </c>
      <c r="M27" s="51">
        <f t="shared" si="11"/>
        <v>321.39218749999998</v>
      </c>
      <c r="N27" s="53">
        <f t="shared" si="12"/>
        <v>367.5</v>
      </c>
      <c r="O27" s="53">
        <f t="shared" si="13"/>
        <v>11.024999999999999</v>
      </c>
      <c r="P27" s="51">
        <f t="shared" si="14"/>
        <v>378.52499999999998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175.5367475728155</v>
      </c>
      <c r="C28" s="50">
        <f t="shared" si="1"/>
        <v>5.2661024271844497</v>
      </c>
      <c r="D28" s="51">
        <f t="shared" si="2"/>
        <v>180.80284999999995</v>
      </c>
      <c r="E28" s="50">
        <f t="shared" si="3"/>
        <v>301.91012135922324</v>
      </c>
      <c r="F28" s="50">
        <f t="shared" si="4"/>
        <v>9.0573036407766967</v>
      </c>
      <c r="G28" s="51">
        <f t="shared" si="5"/>
        <v>310.96742499999993</v>
      </c>
      <c r="H28" s="52">
        <f t="shared" si="6"/>
        <v>391.52103559870545</v>
      </c>
      <c r="I28" s="52">
        <f t="shared" si="7"/>
        <v>11.745631067961165</v>
      </c>
      <c r="J28" s="51">
        <f t="shared" si="8"/>
        <v>403.26666666666665</v>
      </c>
      <c r="K28" s="52">
        <f t="shared" si="9"/>
        <v>499.25</v>
      </c>
      <c r="L28" s="52">
        <f t="shared" si="10"/>
        <v>14.977499999999999</v>
      </c>
      <c r="M28" s="51">
        <f t="shared" si="11"/>
        <v>514.22749999999996</v>
      </c>
      <c r="N28" s="53">
        <f t="shared" si="12"/>
        <v>588</v>
      </c>
      <c r="O28" s="53">
        <f t="shared" si="13"/>
        <v>17.64</v>
      </c>
      <c r="P28" s="51">
        <f t="shared" si="14"/>
        <v>605.64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130.77489999999997</v>
      </c>
      <c r="C31" s="50">
        <f>VALUE(D31*$K$2/$K$3)</f>
        <v>3.9232469999999995</v>
      </c>
      <c r="D31" s="51">
        <f>(R31+R31*$K$2/100)*$D$3/6</f>
        <v>134.69814699999998</v>
      </c>
      <c r="E31" s="54">
        <f>VALUE(G31*100/$K$3)</f>
        <v>225.24478333333334</v>
      </c>
      <c r="F31" s="54">
        <f>VALUE(G31*$K$2/$K$3)</f>
        <v>6.7573435000000002</v>
      </c>
      <c r="G31" s="51">
        <f>(S31+S31*$K$2/100)*$G$3/12</f>
        <v>232.00212683333334</v>
      </c>
      <c r="H31" s="50">
        <f>VALUE(J31*100/$K$3)</f>
        <v>291.28888888888895</v>
      </c>
      <c r="I31" s="50">
        <f>VALUE(J31*$K$2/$K$3)</f>
        <v>8.738666666666667</v>
      </c>
      <c r="J31" s="51">
        <f>(T31+T31*$K$2/100)*$I$3/18</f>
        <v>300.02755555555558</v>
      </c>
      <c r="K31" s="53">
        <f>VALUE(M31*100/$K$3)</f>
        <v>376.10166666666674</v>
      </c>
      <c r="L31" s="53">
        <f>VALUE(M31*$K$2/$K$3)</f>
        <v>11.283050000000001</v>
      </c>
      <c r="M31" s="55">
        <f>(U31+U31*$K$2/100)*$M$3/24</f>
        <v>387.38471666666669</v>
      </c>
      <c r="N31" s="53">
        <f>VALUE(P31*100/$K$3)</f>
        <v>442.96000000000004</v>
      </c>
      <c r="O31" s="53">
        <f>VALUE(P31*$K$2/$K$3)</f>
        <v>13.2888</v>
      </c>
      <c r="P31" s="51">
        <f>(V31+V31*$K$2/100)*$P$3/30</f>
        <v>456.24880000000002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130.77489999999997</v>
      </c>
      <c r="C32" s="50">
        <f t="shared" ref="C32:C53" si="22">VALUE(D32*$K$2/$K$3)</f>
        <v>3.9232469999999995</v>
      </c>
      <c r="D32" s="51">
        <f t="shared" ref="D32:D53" si="23">(R32+R32*$K$2/100)*$D$3/6</f>
        <v>134.69814699999998</v>
      </c>
      <c r="E32" s="54">
        <f t="shared" ref="E32:E53" si="24">VALUE(G32*100/$K$3)</f>
        <v>225.24478333333334</v>
      </c>
      <c r="F32" s="54">
        <f t="shared" ref="F32:F53" si="25">VALUE(G32*$K$2/$K$3)</f>
        <v>6.7573435000000002</v>
      </c>
      <c r="G32" s="51">
        <f t="shared" ref="G32:G53" si="26">(S32+S32*$K$2/100)*$G$3/12</f>
        <v>232.00212683333334</v>
      </c>
      <c r="H32" s="50">
        <f t="shared" ref="H32:H53" si="27">VALUE(J32*100/$K$3)</f>
        <v>291.28888888888895</v>
      </c>
      <c r="I32" s="50">
        <f t="shared" ref="I32:I53" si="28">VALUE(J32*$K$2/$K$3)</f>
        <v>8.738666666666667</v>
      </c>
      <c r="J32" s="51">
        <f t="shared" ref="J32:J53" si="29">(T32+T32*$K$2/100)*$I$3/18</f>
        <v>300.02755555555558</v>
      </c>
      <c r="K32" s="53">
        <f t="shared" ref="K32:K53" si="30">VALUE(M32*100/$K$3)</f>
        <v>376.10166666666674</v>
      </c>
      <c r="L32" s="53">
        <f t="shared" ref="L32:L53" si="31">VALUE(M32*$K$2/$K$3)</f>
        <v>11.283050000000001</v>
      </c>
      <c r="M32" s="55">
        <f t="shared" ref="M32:M53" si="32">(U32+U32*$K$2/100)*$M$3/24</f>
        <v>387.38471666666669</v>
      </c>
      <c r="N32" s="53">
        <f t="shared" ref="N32:N53" si="33">VALUE(P32*100/$K$3)</f>
        <v>442.96000000000004</v>
      </c>
      <c r="O32" s="53">
        <f t="shared" ref="O32:O53" si="34">VALUE(P32*$K$2/$K$3)</f>
        <v>13.2888</v>
      </c>
      <c r="P32" s="51">
        <f t="shared" ref="P32:P53" si="35">(V32+V32*$K$2/100)*$P$3/30</f>
        <v>456.24880000000002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138.87599999999998</v>
      </c>
      <c r="C33" s="50">
        <f t="shared" si="22"/>
        <v>4.1662799999999987</v>
      </c>
      <c r="D33" s="51">
        <f t="shared" si="23"/>
        <v>143.04227999999998</v>
      </c>
      <c r="E33" s="54">
        <f t="shared" si="24"/>
        <v>239.19800000000004</v>
      </c>
      <c r="F33" s="54">
        <f t="shared" si="25"/>
        <v>7.1759400000000007</v>
      </c>
      <c r="G33" s="51">
        <f t="shared" si="26"/>
        <v>246.37394000000003</v>
      </c>
      <c r="H33" s="50">
        <f t="shared" si="27"/>
        <v>309.33333333333337</v>
      </c>
      <c r="I33" s="50">
        <f t="shared" si="28"/>
        <v>9.2800000000000011</v>
      </c>
      <c r="J33" s="51">
        <f t="shared" si="29"/>
        <v>318.61333333333334</v>
      </c>
      <c r="K33" s="53">
        <f t="shared" si="30"/>
        <v>399.40000000000003</v>
      </c>
      <c r="L33" s="53">
        <f t="shared" si="31"/>
        <v>11.982000000000001</v>
      </c>
      <c r="M33" s="55">
        <f t="shared" si="32"/>
        <v>411.38200000000006</v>
      </c>
      <c r="N33" s="53">
        <f t="shared" si="33"/>
        <v>470.4</v>
      </c>
      <c r="O33" s="53">
        <f t="shared" si="34"/>
        <v>14.111999999999998</v>
      </c>
      <c r="P33" s="51">
        <f t="shared" si="35"/>
        <v>484.51199999999994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138.87599999999998</v>
      </c>
      <c r="C34" s="50">
        <f t="shared" si="22"/>
        <v>4.1662799999999987</v>
      </c>
      <c r="D34" s="51">
        <f t="shared" si="23"/>
        <v>143.04227999999998</v>
      </c>
      <c r="E34" s="54">
        <f t="shared" si="24"/>
        <v>239.19800000000004</v>
      </c>
      <c r="F34" s="54">
        <f t="shared" si="25"/>
        <v>7.1759400000000007</v>
      </c>
      <c r="G34" s="51">
        <f t="shared" si="26"/>
        <v>246.37394000000003</v>
      </c>
      <c r="H34" s="50">
        <f t="shared" si="27"/>
        <v>309.33333333333337</v>
      </c>
      <c r="I34" s="50">
        <f t="shared" si="28"/>
        <v>9.2800000000000011</v>
      </c>
      <c r="J34" s="51">
        <f t="shared" si="29"/>
        <v>318.61333333333334</v>
      </c>
      <c r="K34" s="53">
        <f t="shared" si="30"/>
        <v>399.40000000000003</v>
      </c>
      <c r="L34" s="53">
        <f t="shared" si="31"/>
        <v>11.982000000000001</v>
      </c>
      <c r="M34" s="55">
        <f t="shared" si="32"/>
        <v>411.38200000000006</v>
      </c>
      <c r="N34" s="53">
        <f t="shared" si="33"/>
        <v>470.4</v>
      </c>
      <c r="O34" s="53">
        <f t="shared" si="34"/>
        <v>14.111999999999998</v>
      </c>
      <c r="P34" s="51">
        <f t="shared" si="35"/>
        <v>484.51199999999994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219.887</v>
      </c>
      <c r="C35" s="50">
        <f t="shared" si="22"/>
        <v>6.5966100000000001</v>
      </c>
      <c r="D35" s="51">
        <f t="shared" si="23"/>
        <v>226.48361</v>
      </c>
      <c r="E35" s="54">
        <f t="shared" si="24"/>
        <v>378.73016666666666</v>
      </c>
      <c r="F35" s="54">
        <f t="shared" si="25"/>
        <v>11.361904999999998</v>
      </c>
      <c r="G35" s="51">
        <f t="shared" si="26"/>
        <v>390.09207166666664</v>
      </c>
      <c r="H35" s="50">
        <f t="shared" si="27"/>
        <v>489.77777777777777</v>
      </c>
      <c r="I35" s="50">
        <f t="shared" si="28"/>
        <v>14.693333333333333</v>
      </c>
      <c r="J35" s="51">
        <f t="shared" si="29"/>
        <v>504.4711111111111</v>
      </c>
      <c r="K35" s="53">
        <f t="shared" si="30"/>
        <v>632.38333333333333</v>
      </c>
      <c r="L35" s="53">
        <f t="shared" si="31"/>
        <v>18.971499999999999</v>
      </c>
      <c r="M35" s="55">
        <f t="shared" si="32"/>
        <v>651.35483333333332</v>
      </c>
      <c r="N35" s="53">
        <f t="shared" si="33"/>
        <v>744.8</v>
      </c>
      <c r="O35" s="53">
        <f t="shared" si="34"/>
        <v>22.343999999999998</v>
      </c>
      <c r="P35" s="51">
        <f t="shared" si="35"/>
        <v>767.14400000000001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219.887</v>
      </c>
      <c r="C36" s="50">
        <f t="shared" si="22"/>
        <v>6.5966100000000001</v>
      </c>
      <c r="D36" s="51">
        <f t="shared" si="23"/>
        <v>226.48361</v>
      </c>
      <c r="E36" s="54">
        <f t="shared" si="24"/>
        <v>378.73016666666666</v>
      </c>
      <c r="F36" s="54">
        <f t="shared" si="25"/>
        <v>11.361904999999998</v>
      </c>
      <c r="G36" s="51">
        <f t="shared" si="26"/>
        <v>390.09207166666664</v>
      </c>
      <c r="H36" s="50">
        <f t="shared" si="27"/>
        <v>489.77777777777777</v>
      </c>
      <c r="I36" s="50">
        <f t="shared" si="28"/>
        <v>14.693333333333333</v>
      </c>
      <c r="J36" s="51">
        <f t="shared" si="29"/>
        <v>504.4711111111111</v>
      </c>
      <c r="K36" s="53">
        <f t="shared" si="30"/>
        <v>632.38333333333333</v>
      </c>
      <c r="L36" s="53">
        <f t="shared" si="31"/>
        <v>18.971499999999999</v>
      </c>
      <c r="M36" s="55">
        <f t="shared" si="32"/>
        <v>651.35483333333332</v>
      </c>
      <c r="N36" s="53">
        <f t="shared" si="33"/>
        <v>744.8</v>
      </c>
      <c r="O36" s="53">
        <f t="shared" si="34"/>
        <v>22.343999999999998</v>
      </c>
      <c r="P36" s="51">
        <f t="shared" si="35"/>
        <v>767.14400000000001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219.887</v>
      </c>
      <c r="C37" s="50">
        <f t="shared" si="22"/>
        <v>6.5966100000000001</v>
      </c>
      <c r="D37" s="51">
        <f t="shared" si="23"/>
        <v>226.48361</v>
      </c>
      <c r="E37" s="54">
        <f t="shared" si="24"/>
        <v>378.73016666666666</v>
      </c>
      <c r="F37" s="54">
        <f t="shared" si="25"/>
        <v>11.361904999999998</v>
      </c>
      <c r="G37" s="51">
        <f t="shared" si="26"/>
        <v>390.09207166666664</v>
      </c>
      <c r="H37" s="50">
        <f t="shared" si="27"/>
        <v>489.77777777777777</v>
      </c>
      <c r="I37" s="50">
        <f t="shared" si="28"/>
        <v>14.693333333333333</v>
      </c>
      <c r="J37" s="51">
        <f t="shared" si="29"/>
        <v>504.4711111111111</v>
      </c>
      <c r="K37" s="53">
        <f t="shared" si="30"/>
        <v>632.38333333333333</v>
      </c>
      <c r="L37" s="53">
        <f t="shared" si="31"/>
        <v>18.971499999999999</v>
      </c>
      <c r="M37" s="55">
        <f t="shared" si="32"/>
        <v>651.35483333333332</v>
      </c>
      <c r="N37" s="53">
        <f t="shared" si="33"/>
        <v>744.8</v>
      </c>
      <c r="O37" s="53">
        <f t="shared" si="34"/>
        <v>22.343999999999998</v>
      </c>
      <c r="P37" s="51">
        <f t="shared" si="35"/>
        <v>767.14400000000001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289.32499999999993</v>
      </c>
      <c r="C38" s="50">
        <f t="shared" si="22"/>
        <v>8.6797499999999985</v>
      </c>
      <c r="D38" s="51">
        <f t="shared" si="23"/>
        <v>298.00474999999994</v>
      </c>
      <c r="E38" s="54">
        <f t="shared" si="24"/>
        <v>498.32916666666654</v>
      </c>
      <c r="F38" s="54">
        <f t="shared" si="25"/>
        <v>14.949874999999995</v>
      </c>
      <c r="G38" s="51">
        <f t="shared" si="26"/>
        <v>513.27904166666656</v>
      </c>
      <c r="H38" s="50">
        <f t="shared" si="27"/>
        <v>644.44444444444446</v>
      </c>
      <c r="I38" s="50">
        <f t="shared" si="28"/>
        <v>19.333333333333336</v>
      </c>
      <c r="J38" s="51">
        <f t="shared" si="29"/>
        <v>663.77777777777783</v>
      </c>
      <c r="K38" s="53">
        <f t="shared" si="30"/>
        <v>832.08333333333326</v>
      </c>
      <c r="L38" s="53">
        <f t="shared" si="31"/>
        <v>24.962499999999999</v>
      </c>
      <c r="M38" s="55">
        <f t="shared" si="32"/>
        <v>857.04583333333323</v>
      </c>
      <c r="N38" s="53">
        <f t="shared" si="33"/>
        <v>980</v>
      </c>
      <c r="O38" s="53">
        <f t="shared" si="34"/>
        <v>29.4</v>
      </c>
      <c r="P38" s="51">
        <f t="shared" si="35"/>
        <v>1009.4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289.32499999999993</v>
      </c>
      <c r="C39" s="50">
        <f t="shared" si="22"/>
        <v>8.6797499999999985</v>
      </c>
      <c r="D39" s="51">
        <f t="shared" si="23"/>
        <v>298.00474999999994</v>
      </c>
      <c r="E39" s="54">
        <f t="shared" si="24"/>
        <v>498.32916666666654</v>
      </c>
      <c r="F39" s="54">
        <f t="shared" si="25"/>
        <v>14.949874999999995</v>
      </c>
      <c r="G39" s="51">
        <f t="shared" si="26"/>
        <v>513.27904166666656</v>
      </c>
      <c r="H39" s="50">
        <f t="shared" si="27"/>
        <v>644.44444444444446</v>
      </c>
      <c r="I39" s="50">
        <f t="shared" si="28"/>
        <v>19.333333333333336</v>
      </c>
      <c r="J39" s="51">
        <f t="shared" si="29"/>
        <v>663.77777777777783</v>
      </c>
      <c r="K39" s="53">
        <f t="shared" si="30"/>
        <v>832.08333333333326</v>
      </c>
      <c r="L39" s="53">
        <f t="shared" si="31"/>
        <v>24.962499999999999</v>
      </c>
      <c r="M39" s="55">
        <f t="shared" si="32"/>
        <v>857.04583333333323</v>
      </c>
      <c r="N39" s="53">
        <f t="shared" si="33"/>
        <v>980</v>
      </c>
      <c r="O39" s="53">
        <f t="shared" si="34"/>
        <v>29.4</v>
      </c>
      <c r="P39" s="51">
        <f t="shared" si="35"/>
        <v>1009.4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159.12874999999997</v>
      </c>
      <c r="C40" s="50">
        <f t="shared" si="22"/>
        <v>4.773862499999999</v>
      </c>
      <c r="D40" s="51">
        <f t="shared" si="23"/>
        <v>163.90261249999998</v>
      </c>
      <c r="E40" s="54">
        <f t="shared" si="24"/>
        <v>274.08104166666664</v>
      </c>
      <c r="F40" s="54">
        <f t="shared" si="25"/>
        <v>8.2224312499999996</v>
      </c>
      <c r="G40" s="51">
        <f t="shared" si="26"/>
        <v>282.30347291666664</v>
      </c>
      <c r="H40" s="50">
        <f t="shared" si="27"/>
        <v>354.44444444444446</v>
      </c>
      <c r="I40" s="50">
        <f t="shared" si="28"/>
        <v>10.633333333333333</v>
      </c>
      <c r="J40" s="51">
        <f t="shared" si="29"/>
        <v>365.07777777777778</v>
      </c>
      <c r="K40" s="53">
        <f t="shared" si="30"/>
        <v>457.64583333333337</v>
      </c>
      <c r="L40" s="53">
        <f t="shared" si="31"/>
        <v>13.729375000000001</v>
      </c>
      <c r="M40" s="55">
        <f t="shared" si="32"/>
        <v>471.37520833333338</v>
      </c>
      <c r="N40" s="53">
        <f t="shared" si="33"/>
        <v>538.99999999999989</v>
      </c>
      <c r="O40" s="53">
        <f t="shared" si="34"/>
        <v>16.169999999999998</v>
      </c>
      <c r="P40" s="51">
        <f t="shared" si="35"/>
        <v>555.16999999999996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159.12874999999997</v>
      </c>
      <c r="C41" s="50">
        <f t="shared" si="22"/>
        <v>4.773862499999999</v>
      </c>
      <c r="D41" s="51">
        <f t="shared" si="23"/>
        <v>163.90261249999998</v>
      </c>
      <c r="E41" s="54">
        <f t="shared" si="24"/>
        <v>274.08104166666664</v>
      </c>
      <c r="F41" s="54">
        <f t="shared" si="25"/>
        <v>8.2224312499999996</v>
      </c>
      <c r="G41" s="51">
        <f t="shared" si="26"/>
        <v>282.30347291666664</v>
      </c>
      <c r="H41" s="50">
        <f t="shared" si="27"/>
        <v>354.44444444444446</v>
      </c>
      <c r="I41" s="50">
        <f t="shared" si="28"/>
        <v>10.633333333333333</v>
      </c>
      <c r="J41" s="51">
        <f t="shared" si="29"/>
        <v>365.07777777777778</v>
      </c>
      <c r="K41" s="53">
        <f t="shared" si="30"/>
        <v>457.64583333333337</v>
      </c>
      <c r="L41" s="53">
        <f t="shared" si="31"/>
        <v>13.729375000000001</v>
      </c>
      <c r="M41" s="55">
        <f t="shared" si="32"/>
        <v>471.37520833333338</v>
      </c>
      <c r="N41" s="53">
        <f t="shared" si="33"/>
        <v>538.99999999999989</v>
      </c>
      <c r="O41" s="53">
        <f t="shared" si="34"/>
        <v>16.169999999999998</v>
      </c>
      <c r="P41" s="51">
        <f t="shared" si="35"/>
        <v>555.16999999999996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159.12874999999997</v>
      </c>
      <c r="C42" s="50">
        <f t="shared" si="22"/>
        <v>4.773862499999999</v>
      </c>
      <c r="D42" s="51">
        <f t="shared" si="23"/>
        <v>163.90261249999998</v>
      </c>
      <c r="E42" s="54">
        <f t="shared" si="24"/>
        <v>274.08104166666664</v>
      </c>
      <c r="F42" s="54">
        <f t="shared" si="25"/>
        <v>8.2224312499999996</v>
      </c>
      <c r="G42" s="51">
        <f t="shared" si="26"/>
        <v>282.30347291666664</v>
      </c>
      <c r="H42" s="50">
        <f t="shared" si="27"/>
        <v>354.44444444444446</v>
      </c>
      <c r="I42" s="50">
        <f t="shared" si="28"/>
        <v>10.633333333333333</v>
      </c>
      <c r="J42" s="51">
        <f t="shared" si="29"/>
        <v>365.07777777777778</v>
      </c>
      <c r="K42" s="53">
        <f t="shared" si="30"/>
        <v>457.64583333333337</v>
      </c>
      <c r="L42" s="53">
        <f t="shared" si="31"/>
        <v>13.729375000000001</v>
      </c>
      <c r="M42" s="55">
        <f t="shared" si="32"/>
        <v>471.37520833333338</v>
      </c>
      <c r="N42" s="53">
        <f t="shared" si="33"/>
        <v>538.99999999999989</v>
      </c>
      <c r="O42" s="53">
        <f t="shared" si="34"/>
        <v>16.169999999999998</v>
      </c>
      <c r="P42" s="51">
        <f t="shared" si="35"/>
        <v>555.16999999999996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173.59499999999997</v>
      </c>
      <c r="C43" s="50">
        <f t="shared" si="22"/>
        <v>5.2078499999999988</v>
      </c>
      <c r="D43" s="51">
        <f t="shared" si="23"/>
        <v>178.80284999999995</v>
      </c>
      <c r="E43" s="54">
        <f t="shared" si="24"/>
        <v>298.99749999999995</v>
      </c>
      <c r="F43" s="54">
        <f t="shared" si="25"/>
        <v>8.9699249999999981</v>
      </c>
      <c r="G43" s="51">
        <f t="shared" si="26"/>
        <v>307.96742499999993</v>
      </c>
      <c r="H43" s="50">
        <f t="shared" si="27"/>
        <v>386.66666666666663</v>
      </c>
      <c r="I43" s="50">
        <f t="shared" si="28"/>
        <v>11.6</v>
      </c>
      <c r="J43" s="51">
        <f t="shared" si="29"/>
        <v>398.26666666666665</v>
      </c>
      <c r="K43" s="53">
        <f t="shared" si="30"/>
        <v>499.25</v>
      </c>
      <c r="L43" s="53">
        <f t="shared" si="31"/>
        <v>14.977499999999999</v>
      </c>
      <c r="M43" s="55">
        <f t="shared" si="32"/>
        <v>514.22749999999996</v>
      </c>
      <c r="N43" s="53">
        <f t="shared" si="33"/>
        <v>588</v>
      </c>
      <c r="O43" s="53">
        <f t="shared" si="34"/>
        <v>17.64</v>
      </c>
      <c r="P43" s="51">
        <f t="shared" si="35"/>
        <v>605.64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115.72999999999999</v>
      </c>
      <c r="C44" s="50">
        <f t="shared" si="22"/>
        <v>3.4718999999999998</v>
      </c>
      <c r="D44" s="51">
        <f t="shared" si="23"/>
        <v>119.20189999999998</v>
      </c>
      <c r="E44" s="54">
        <f t="shared" si="24"/>
        <v>199.33166666666662</v>
      </c>
      <c r="F44" s="54">
        <f t="shared" si="25"/>
        <v>5.9799499999999988</v>
      </c>
      <c r="G44" s="51">
        <f t="shared" si="26"/>
        <v>205.31161666666662</v>
      </c>
      <c r="H44" s="50">
        <f t="shared" si="27"/>
        <v>257.77777777777783</v>
      </c>
      <c r="I44" s="50">
        <f t="shared" si="28"/>
        <v>7.7333333333333352</v>
      </c>
      <c r="J44" s="51">
        <f t="shared" si="29"/>
        <v>265.51111111111118</v>
      </c>
      <c r="K44" s="53">
        <f t="shared" si="30"/>
        <v>332.83333333333337</v>
      </c>
      <c r="L44" s="53">
        <f t="shared" si="31"/>
        <v>9.9850000000000012</v>
      </c>
      <c r="M44" s="55">
        <f t="shared" si="32"/>
        <v>342.81833333333338</v>
      </c>
      <c r="N44" s="53">
        <f t="shared" si="33"/>
        <v>392</v>
      </c>
      <c r="O44" s="53">
        <f t="shared" si="34"/>
        <v>11.76</v>
      </c>
      <c r="P44" s="51">
        <f t="shared" si="35"/>
        <v>403.76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86.797499999999985</v>
      </c>
      <c r="C45" s="50">
        <f t="shared" si="22"/>
        <v>2.6039249999999994</v>
      </c>
      <c r="D45" s="51">
        <f t="shared" si="23"/>
        <v>89.401424999999975</v>
      </c>
      <c r="E45" s="54">
        <f t="shared" si="24"/>
        <v>149.49874999999997</v>
      </c>
      <c r="F45" s="54">
        <f t="shared" si="25"/>
        <v>4.4849624999999991</v>
      </c>
      <c r="G45" s="51">
        <f t="shared" si="26"/>
        <v>153.98371249999997</v>
      </c>
      <c r="H45" s="50">
        <f t="shared" si="27"/>
        <v>193.33333333333331</v>
      </c>
      <c r="I45" s="50">
        <f t="shared" si="28"/>
        <v>5.8</v>
      </c>
      <c r="J45" s="51">
        <f t="shared" si="29"/>
        <v>199.13333333333333</v>
      </c>
      <c r="K45" s="53">
        <f t="shared" si="30"/>
        <v>249.625</v>
      </c>
      <c r="L45" s="53">
        <f t="shared" si="31"/>
        <v>7.4887499999999996</v>
      </c>
      <c r="M45" s="55">
        <f t="shared" si="32"/>
        <v>257.11374999999998</v>
      </c>
      <c r="N45" s="53">
        <f t="shared" si="33"/>
        <v>294</v>
      </c>
      <c r="O45" s="53">
        <f t="shared" si="34"/>
        <v>8.82</v>
      </c>
      <c r="P45" s="51">
        <f t="shared" si="35"/>
        <v>302.82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65.098124999999996</v>
      </c>
      <c r="C46" s="50">
        <f t="shared" si="22"/>
        <v>1.9529437499999998</v>
      </c>
      <c r="D46" s="51">
        <f t="shared" si="23"/>
        <v>67.051068749999999</v>
      </c>
      <c r="E46" s="54">
        <f t="shared" si="24"/>
        <v>112.12406249999999</v>
      </c>
      <c r="F46" s="54">
        <f t="shared" si="25"/>
        <v>3.3637218749999995</v>
      </c>
      <c r="G46" s="51">
        <f t="shared" si="26"/>
        <v>115.48778437499999</v>
      </c>
      <c r="H46" s="50">
        <f t="shared" si="27"/>
        <v>145.00000000000003</v>
      </c>
      <c r="I46" s="50">
        <f t="shared" si="28"/>
        <v>4.3500000000000005</v>
      </c>
      <c r="J46" s="51">
        <f t="shared" si="29"/>
        <v>149.35000000000002</v>
      </c>
      <c r="K46" s="53">
        <f t="shared" si="30"/>
        <v>187.21875</v>
      </c>
      <c r="L46" s="53">
        <f t="shared" si="31"/>
        <v>5.6165625000000006</v>
      </c>
      <c r="M46" s="55">
        <f t="shared" si="32"/>
        <v>192.83531250000001</v>
      </c>
      <c r="N46" s="53">
        <f t="shared" si="33"/>
        <v>220.50000000000003</v>
      </c>
      <c r="O46" s="53">
        <f t="shared" si="34"/>
        <v>6.6150000000000011</v>
      </c>
      <c r="P46" s="51">
        <f t="shared" si="35"/>
        <v>227.11500000000004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216.99375000000001</v>
      </c>
      <c r="C47" s="50">
        <f t="shared" si="22"/>
        <v>6.5098124999999998</v>
      </c>
      <c r="D47" s="51">
        <f t="shared" si="23"/>
        <v>223.50356250000002</v>
      </c>
      <c r="E47" s="54">
        <f t="shared" si="24"/>
        <v>373.74687499999993</v>
      </c>
      <c r="F47" s="54">
        <f t="shared" si="25"/>
        <v>11.212406249999997</v>
      </c>
      <c r="G47" s="51">
        <f t="shared" si="26"/>
        <v>384.95928124999995</v>
      </c>
      <c r="H47" s="50">
        <f t="shared" si="27"/>
        <v>483.33333333333331</v>
      </c>
      <c r="I47" s="50">
        <f t="shared" si="28"/>
        <v>14.5</v>
      </c>
      <c r="J47" s="51">
        <f t="shared" si="29"/>
        <v>497.83333333333331</v>
      </c>
      <c r="K47" s="53">
        <f t="shared" si="30"/>
        <v>624.06249999999989</v>
      </c>
      <c r="L47" s="53">
        <f t="shared" si="31"/>
        <v>18.721874999999997</v>
      </c>
      <c r="M47" s="55">
        <f t="shared" si="32"/>
        <v>642.78437499999995</v>
      </c>
      <c r="N47" s="53">
        <f t="shared" si="33"/>
        <v>735</v>
      </c>
      <c r="O47" s="53">
        <f t="shared" si="34"/>
        <v>22.049999999999997</v>
      </c>
      <c r="P47" s="51">
        <f t="shared" si="35"/>
        <v>757.05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231.45999999999998</v>
      </c>
      <c r="C48" s="50">
        <f t="shared" si="22"/>
        <v>6.9437999999999995</v>
      </c>
      <c r="D48" s="51">
        <f t="shared" si="23"/>
        <v>238.40379999999996</v>
      </c>
      <c r="E48" s="54">
        <f t="shared" si="24"/>
        <v>398.66333333333324</v>
      </c>
      <c r="F48" s="54">
        <f t="shared" si="25"/>
        <v>11.959899999999998</v>
      </c>
      <c r="G48" s="51">
        <f t="shared" si="26"/>
        <v>410.62323333333325</v>
      </c>
      <c r="H48" s="50">
        <f t="shared" si="27"/>
        <v>515.55555555555566</v>
      </c>
      <c r="I48" s="50">
        <f t="shared" si="28"/>
        <v>15.46666666666667</v>
      </c>
      <c r="J48" s="51">
        <f t="shared" si="29"/>
        <v>531.02222222222235</v>
      </c>
      <c r="K48" s="53">
        <f t="shared" si="30"/>
        <v>665.66666666666674</v>
      </c>
      <c r="L48" s="53">
        <f t="shared" si="31"/>
        <v>19.970000000000002</v>
      </c>
      <c r="M48" s="55">
        <f t="shared" si="32"/>
        <v>685.63666666666677</v>
      </c>
      <c r="N48" s="53">
        <f t="shared" si="33"/>
        <v>784</v>
      </c>
      <c r="O48" s="53">
        <f t="shared" si="34"/>
        <v>23.52</v>
      </c>
      <c r="P48" s="51">
        <f t="shared" si="35"/>
        <v>807.52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118.62324999999998</v>
      </c>
      <c r="C49" s="50">
        <f t="shared" si="22"/>
        <v>3.5586974999999992</v>
      </c>
      <c r="D49" s="51">
        <f t="shared" si="23"/>
        <v>122.18194749999998</v>
      </c>
      <c r="E49" s="54">
        <f t="shared" si="24"/>
        <v>204.31495833333332</v>
      </c>
      <c r="F49" s="54">
        <f t="shared" si="25"/>
        <v>6.1294487499999999</v>
      </c>
      <c r="G49" s="51">
        <f t="shared" si="26"/>
        <v>210.44440708333332</v>
      </c>
      <c r="H49" s="50">
        <f t="shared" si="27"/>
        <v>264.22222222222217</v>
      </c>
      <c r="I49" s="50">
        <f t="shared" si="28"/>
        <v>7.926666666666665</v>
      </c>
      <c r="J49" s="51">
        <f t="shared" si="29"/>
        <v>272.14888888888885</v>
      </c>
      <c r="K49" s="53">
        <f t="shared" si="30"/>
        <v>341.15416666666664</v>
      </c>
      <c r="L49" s="53">
        <f t="shared" si="31"/>
        <v>10.234624999999999</v>
      </c>
      <c r="M49" s="55">
        <f t="shared" si="32"/>
        <v>351.38879166666669</v>
      </c>
      <c r="N49" s="53">
        <f t="shared" si="33"/>
        <v>401.8</v>
      </c>
      <c r="O49" s="53">
        <f t="shared" si="34"/>
        <v>12.053999999999998</v>
      </c>
      <c r="P49" s="51">
        <f t="shared" si="35"/>
        <v>413.85399999999998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118.62324999999998</v>
      </c>
      <c r="C50" s="50">
        <f t="shared" si="22"/>
        <v>3.5586974999999992</v>
      </c>
      <c r="D50" s="51">
        <f t="shared" si="23"/>
        <v>122.18194749999998</v>
      </c>
      <c r="E50" s="54">
        <f t="shared" si="24"/>
        <v>204.31495833333332</v>
      </c>
      <c r="F50" s="54">
        <f t="shared" si="25"/>
        <v>6.1294487499999999</v>
      </c>
      <c r="G50" s="51">
        <f t="shared" si="26"/>
        <v>210.44440708333332</v>
      </c>
      <c r="H50" s="50">
        <f t="shared" si="27"/>
        <v>264.22222222222217</v>
      </c>
      <c r="I50" s="50">
        <f t="shared" si="28"/>
        <v>7.926666666666665</v>
      </c>
      <c r="J50" s="51">
        <f t="shared" si="29"/>
        <v>272.14888888888885</v>
      </c>
      <c r="K50" s="53">
        <f t="shared" si="30"/>
        <v>341.15416666666664</v>
      </c>
      <c r="L50" s="53">
        <f t="shared" si="31"/>
        <v>10.234624999999999</v>
      </c>
      <c r="M50" s="55">
        <f t="shared" si="32"/>
        <v>351.38879166666669</v>
      </c>
      <c r="N50" s="53">
        <f t="shared" si="33"/>
        <v>401.8</v>
      </c>
      <c r="O50" s="53">
        <f t="shared" si="34"/>
        <v>12.053999999999998</v>
      </c>
      <c r="P50" s="51">
        <f t="shared" si="35"/>
        <v>413.85399999999998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130.19624999999999</v>
      </c>
      <c r="C51" s="50">
        <f t="shared" si="22"/>
        <v>3.9058874999999995</v>
      </c>
      <c r="D51" s="51">
        <f t="shared" si="23"/>
        <v>134.1021375</v>
      </c>
      <c r="E51" s="54">
        <f t="shared" si="24"/>
        <v>224.24812499999999</v>
      </c>
      <c r="F51" s="54">
        <f t="shared" si="25"/>
        <v>6.7274437499999991</v>
      </c>
      <c r="G51" s="51">
        <f t="shared" si="26"/>
        <v>230.97556874999998</v>
      </c>
      <c r="H51" s="50">
        <f t="shared" si="27"/>
        <v>290.00000000000006</v>
      </c>
      <c r="I51" s="50">
        <f t="shared" si="28"/>
        <v>8.7000000000000011</v>
      </c>
      <c r="J51" s="51">
        <f t="shared" si="29"/>
        <v>298.70000000000005</v>
      </c>
      <c r="K51" s="53">
        <f t="shared" si="30"/>
        <v>374.4375</v>
      </c>
      <c r="L51" s="53">
        <f t="shared" si="31"/>
        <v>11.233125000000001</v>
      </c>
      <c r="M51" s="55">
        <f t="shared" si="32"/>
        <v>385.67062500000003</v>
      </c>
      <c r="N51" s="53">
        <f t="shared" si="33"/>
        <v>441.00000000000006</v>
      </c>
      <c r="O51" s="53">
        <f t="shared" si="34"/>
        <v>13.230000000000002</v>
      </c>
      <c r="P51" s="51">
        <f t="shared" si="35"/>
        <v>454.23000000000008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144.66249999999997</v>
      </c>
      <c r="C52" s="50">
        <f t="shared" si="22"/>
        <v>4.3398749999999993</v>
      </c>
      <c r="D52" s="51">
        <f t="shared" si="23"/>
        <v>149.00237499999997</v>
      </c>
      <c r="E52" s="54">
        <f t="shared" si="24"/>
        <v>249.16458333333327</v>
      </c>
      <c r="F52" s="54">
        <f t="shared" si="25"/>
        <v>7.4749374999999976</v>
      </c>
      <c r="G52" s="51">
        <f t="shared" si="26"/>
        <v>256.63952083333328</v>
      </c>
      <c r="H52" s="50">
        <f t="shared" si="27"/>
        <v>322.22222222222223</v>
      </c>
      <c r="I52" s="50">
        <f t="shared" si="28"/>
        <v>9.6666666666666679</v>
      </c>
      <c r="J52" s="51">
        <f t="shared" si="29"/>
        <v>331.88888888888891</v>
      </c>
      <c r="K52" s="53">
        <f t="shared" si="30"/>
        <v>416.04166666666663</v>
      </c>
      <c r="L52" s="53">
        <f t="shared" si="31"/>
        <v>12.481249999999999</v>
      </c>
      <c r="M52" s="55">
        <f t="shared" si="32"/>
        <v>428.52291666666662</v>
      </c>
      <c r="N52" s="53">
        <f t="shared" si="33"/>
        <v>490</v>
      </c>
      <c r="O52" s="53">
        <f t="shared" si="34"/>
        <v>14.7</v>
      </c>
      <c r="P52" s="51">
        <f t="shared" si="35"/>
        <v>504.7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231.45999999999998</v>
      </c>
      <c r="C53" s="50">
        <f t="shared" si="22"/>
        <v>6.9437999999999995</v>
      </c>
      <c r="D53" s="51">
        <f t="shared" si="23"/>
        <v>238.40379999999996</v>
      </c>
      <c r="E53" s="54">
        <f t="shared" si="24"/>
        <v>398.66333333333324</v>
      </c>
      <c r="F53" s="54">
        <f t="shared" si="25"/>
        <v>11.959899999999998</v>
      </c>
      <c r="G53" s="51">
        <f t="shared" si="26"/>
        <v>410.62323333333325</v>
      </c>
      <c r="H53" s="50">
        <f t="shared" si="27"/>
        <v>515.55555555555566</v>
      </c>
      <c r="I53" s="50">
        <f t="shared" si="28"/>
        <v>15.46666666666667</v>
      </c>
      <c r="J53" s="51">
        <f t="shared" si="29"/>
        <v>531.02222222222235</v>
      </c>
      <c r="K53" s="53">
        <f t="shared" si="30"/>
        <v>665.66666666666674</v>
      </c>
      <c r="L53" s="53">
        <f t="shared" si="31"/>
        <v>19.970000000000002</v>
      </c>
      <c r="M53" s="55">
        <f t="shared" si="32"/>
        <v>685.63666666666677</v>
      </c>
      <c r="N53" s="53">
        <f t="shared" si="33"/>
        <v>784</v>
      </c>
      <c r="O53" s="53">
        <f t="shared" si="34"/>
        <v>23.52</v>
      </c>
      <c r="P53" s="51">
        <f t="shared" si="35"/>
        <v>807.52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opLeftCell="A16" zoomScale="95" zoomScaleNormal="95" workbookViewId="0">
      <selection activeCell="P39" sqref="P39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3.5</v>
      </c>
      <c r="E3" s="16"/>
      <c r="F3" s="16"/>
      <c r="G3" s="16">
        <v>7</v>
      </c>
      <c r="H3" s="16"/>
      <c r="I3" s="16">
        <v>13</v>
      </c>
      <c r="J3" s="16" t="s">
        <v>34</v>
      </c>
      <c r="K3" s="22">
        <f>(100+K2)</f>
        <v>103</v>
      </c>
      <c r="L3" s="16"/>
      <c r="M3" s="16">
        <v>18.5</v>
      </c>
      <c r="N3" s="16"/>
      <c r="O3" s="16"/>
      <c r="P3" s="16">
        <v>24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70.201250000000002</v>
      </c>
      <c r="C6" s="50">
        <f>D6-B6</f>
        <v>2.1060374999999993</v>
      </c>
      <c r="D6" s="51">
        <f>(R6+R6*$K$2/100)*$D$3/6</f>
        <v>72.307287500000001</v>
      </c>
      <c r="E6" s="50">
        <f>VALUE(G6*100/$K$3)</f>
        <v>123.70211893203884</v>
      </c>
      <c r="F6" s="50">
        <f>VALUE(G6*$K$2/$K$3)</f>
        <v>3.711063567961165</v>
      </c>
      <c r="G6" s="51">
        <f>(S6+S6*$K$2/100)*$G$3/12+5</f>
        <v>127.4131825</v>
      </c>
      <c r="H6" s="52">
        <f>VALUE(J6*100/$K$3)</f>
        <v>203.63365695792879</v>
      </c>
      <c r="I6" s="52">
        <f>VALUE(J6*$K$2/$K$3)</f>
        <v>6.1090097087378643</v>
      </c>
      <c r="J6" s="51">
        <f>(T6+T6*$K$2/100)*$I$3/18+8</f>
        <v>209.74266666666668</v>
      </c>
      <c r="K6" s="52">
        <f>VALUE(M6*100/$K$3)</f>
        <v>266.74577396844666</v>
      </c>
      <c r="L6" s="52">
        <f>VALUE(M6*$K$2/$K$3)</f>
        <v>8.002373219053398</v>
      </c>
      <c r="M6" s="51">
        <f>(U6+U6*$K$2/100)*$M$3/24+6</f>
        <v>274.74814718750002</v>
      </c>
      <c r="N6" s="53">
        <f>VALUE(P6*100/$K$3)</f>
        <v>330.29436893203888</v>
      </c>
      <c r="O6" s="53">
        <f>VALUE(P6*$K$2/$K$3)</f>
        <v>9.9088310679611666</v>
      </c>
      <c r="P6" s="51">
        <f>(V6+V6*$K$2/100)*$P$3/30+5</f>
        <v>340.20320000000004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70.201250000000002</v>
      </c>
      <c r="C7" s="50">
        <f t="shared" ref="C7:C28" si="1">D7-B7</f>
        <v>2.1060374999999993</v>
      </c>
      <c r="D7" s="51">
        <f t="shared" ref="D7:D28" si="2">(R7+R7*$K$2/100)*$D$3/6</f>
        <v>72.307287500000001</v>
      </c>
      <c r="E7" s="50">
        <f t="shared" ref="E7:E28" si="3">VALUE(G7*100/$K$3)</f>
        <v>123.70211893203884</v>
      </c>
      <c r="F7" s="50">
        <f t="shared" ref="F7:F28" si="4">VALUE(G7*$K$2/$K$3)</f>
        <v>3.711063567961165</v>
      </c>
      <c r="G7" s="51">
        <f t="shared" ref="G7:G28" si="5">(S7+S7*$K$2/100)*$G$3/12+5</f>
        <v>127.4131825</v>
      </c>
      <c r="H7" s="52">
        <f t="shared" ref="H7:H28" si="6">VALUE(J7*100/$K$3)</f>
        <v>203.63365695792879</v>
      </c>
      <c r="I7" s="52">
        <f t="shared" ref="I7:I28" si="7">VALUE(J7*$K$2/$K$3)</f>
        <v>6.1090097087378643</v>
      </c>
      <c r="J7" s="51">
        <f t="shared" ref="J7:J27" si="8">(T7+T7*$K$2/100)*$I$3/18+8</f>
        <v>209.74266666666668</v>
      </c>
      <c r="K7" s="52">
        <f t="shared" ref="K7:K28" si="9">VALUE(M7*100/$K$3)</f>
        <v>266.74577396844666</v>
      </c>
      <c r="L7" s="52">
        <f t="shared" ref="L7:L28" si="10">VALUE(M7*$K$2/$K$3)</f>
        <v>8.002373219053398</v>
      </c>
      <c r="M7" s="51">
        <f t="shared" ref="M7:M28" si="11">(U7+U7*$K$2/100)*$M$3/24+6</f>
        <v>274.74814718750002</v>
      </c>
      <c r="N7" s="53">
        <f t="shared" ref="N7:N28" si="12">VALUE(P7*100/$K$3)</f>
        <v>330.29436893203888</v>
      </c>
      <c r="O7" s="53">
        <f t="shared" ref="O7:O28" si="13">VALUE(P7*$K$2/$K$3)</f>
        <v>9.9088310679611666</v>
      </c>
      <c r="P7" s="51">
        <f t="shared" ref="P7:P28" si="14">(V7+V7*$K$2/100)*$P$3/30+5</f>
        <v>340.20320000000004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74.549999999999983</v>
      </c>
      <c r="C8" s="50">
        <f t="shared" si="1"/>
        <v>2.2365000000000066</v>
      </c>
      <c r="D8" s="51">
        <f t="shared" si="2"/>
        <v>76.78649999999999</v>
      </c>
      <c r="E8" s="50">
        <f t="shared" si="3"/>
        <v>131.06436893203883</v>
      </c>
      <c r="F8" s="50">
        <f t="shared" si="4"/>
        <v>3.9319310679611643</v>
      </c>
      <c r="G8" s="51">
        <f t="shared" si="5"/>
        <v>134.99629999999999</v>
      </c>
      <c r="H8" s="52">
        <f t="shared" si="6"/>
        <v>215.76699029126209</v>
      </c>
      <c r="I8" s="52">
        <f t="shared" si="7"/>
        <v>6.4730097087378633</v>
      </c>
      <c r="J8" s="51">
        <f t="shared" si="8"/>
        <v>222.23999999999998</v>
      </c>
      <c r="K8" s="52">
        <f t="shared" si="9"/>
        <v>282.90899271844665</v>
      </c>
      <c r="L8" s="52">
        <f t="shared" si="10"/>
        <v>8.4872697815533993</v>
      </c>
      <c r="M8" s="51">
        <f t="shared" si="11"/>
        <v>291.39626250000003</v>
      </c>
      <c r="N8" s="53">
        <f t="shared" si="12"/>
        <v>350.45436893203879</v>
      </c>
      <c r="O8" s="53">
        <f t="shared" si="13"/>
        <v>10.513631067961166</v>
      </c>
      <c r="P8" s="51">
        <f t="shared" si="14"/>
        <v>360.96799999999996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74.549999999999983</v>
      </c>
      <c r="C9" s="50">
        <f t="shared" si="1"/>
        <v>2.2365000000000066</v>
      </c>
      <c r="D9" s="51">
        <f t="shared" si="2"/>
        <v>76.78649999999999</v>
      </c>
      <c r="E9" s="50">
        <f t="shared" si="3"/>
        <v>131.06436893203883</v>
      </c>
      <c r="F9" s="50">
        <f t="shared" si="4"/>
        <v>3.9319310679611643</v>
      </c>
      <c r="G9" s="51">
        <f t="shared" si="5"/>
        <v>134.99629999999999</v>
      </c>
      <c r="H9" s="52">
        <f t="shared" si="6"/>
        <v>215.76699029126209</v>
      </c>
      <c r="I9" s="52">
        <f t="shared" si="7"/>
        <v>6.4730097087378633</v>
      </c>
      <c r="J9" s="51">
        <f t="shared" si="8"/>
        <v>222.23999999999998</v>
      </c>
      <c r="K9" s="52">
        <f t="shared" si="9"/>
        <v>282.90899271844665</v>
      </c>
      <c r="L9" s="52">
        <f t="shared" si="10"/>
        <v>8.4872697815533993</v>
      </c>
      <c r="M9" s="51">
        <f t="shared" si="11"/>
        <v>291.39626250000003</v>
      </c>
      <c r="N9" s="53">
        <f t="shared" si="12"/>
        <v>350.45436893203879</v>
      </c>
      <c r="O9" s="53">
        <f t="shared" si="13"/>
        <v>10.513631067961166</v>
      </c>
      <c r="P9" s="51">
        <f t="shared" si="14"/>
        <v>360.96799999999996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118.03750000000001</v>
      </c>
      <c r="C10" s="50">
        <f t="shared" si="1"/>
        <v>3.5411249999999939</v>
      </c>
      <c r="D10" s="51">
        <f t="shared" si="2"/>
        <v>121.578625</v>
      </c>
      <c r="E10" s="50">
        <f t="shared" si="3"/>
        <v>204.68686893203883</v>
      </c>
      <c r="F10" s="50">
        <f t="shared" si="4"/>
        <v>6.1406060679611656</v>
      </c>
      <c r="G10" s="51">
        <f t="shared" si="5"/>
        <v>210.82747500000002</v>
      </c>
      <c r="H10" s="52">
        <f t="shared" si="6"/>
        <v>337.10032362459549</v>
      </c>
      <c r="I10" s="52">
        <f t="shared" si="7"/>
        <v>10.113009708737865</v>
      </c>
      <c r="J10" s="51">
        <f t="shared" si="8"/>
        <v>347.21333333333337</v>
      </c>
      <c r="K10" s="52">
        <f t="shared" si="9"/>
        <v>444.54118021844658</v>
      </c>
      <c r="L10" s="52">
        <f t="shared" si="10"/>
        <v>13.336235406553397</v>
      </c>
      <c r="M10" s="51">
        <f t="shared" si="11"/>
        <v>457.87741562499997</v>
      </c>
      <c r="N10" s="53">
        <f t="shared" si="12"/>
        <v>552.05436893203887</v>
      </c>
      <c r="O10" s="53">
        <f t="shared" si="13"/>
        <v>16.561631067961166</v>
      </c>
      <c r="P10" s="51">
        <f t="shared" si="14"/>
        <v>568.61599999999999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118.03750000000001</v>
      </c>
      <c r="C11" s="50">
        <f t="shared" si="1"/>
        <v>3.5411249999999939</v>
      </c>
      <c r="D11" s="51">
        <f t="shared" si="2"/>
        <v>121.578625</v>
      </c>
      <c r="E11" s="50">
        <f t="shared" si="3"/>
        <v>204.68686893203883</v>
      </c>
      <c r="F11" s="50">
        <f t="shared" si="4"/>
        <v>6.1406060679611656</v>
      </c>
      <c r="G11" s="51">
        <f t="shared" si="5"/>
        <v>210.82747500000002</v>
      </c>
      <c r="H11" s="52">
        <f t="shared" si="6"/>
        <v>337.10032362459549</v>
      </c>
      <c r="I11" s="52">
        <f t="shared" si="7"/>
        <v>10.113009708737865</v>
      </c>
      <c r="J11" s="51">
        <f t="shared" si="8"/>
        <v>347.21333333333337</v>
      </c>
      <c r="K11" s="52">
        <f t="shared" si="9"/>
        <v>444.54118021844658</v>
      </c>
      <c r="L11" s="52">
        <f t="shared" si="10"/>
        <v>13.336235406553397</v>
      </c>
      <c r="M11" s="51">
        <f t="shared" si="11"/>
        <v>457.87741562499997</v>
      </c>
      <c r="N11" s="53">
        <f t="shared" si="12"/>
        <v>552.05436893203887</v>
      </c>
      <c r="O11" s="53">
        <f t="shared" si="13"/>
        <v>16.561631067961166</v>
      </c>
      <c r="P11" s="51">
        <f t="shared" si="14"/>
        <v>568.61599999999999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118.03750000000001</v>
      </c>
      <c r="C12" s="50">
        <f t="shared" si="1"/>
        <v>3.5411249999999939</v>
      </c>
      <c r="D12" s="51">
        <f t="shared" si="2"/>
        <v>121.578625</v>
      </c>
      <c r="E12" s="50">
        <f t="shared" si="3"/>
        <v>204.68686893203883</v>
      </c>
      <c r="F12" s="50">
        <f t="shared" si="4"/>
        <v>6.1406060679611656</v>
      </c>
      <c r="G12" s="51">
        <f t="shared" si="5"/>
        <v>210.82747500000002</v>
      </c>
      <c r="H12" s="52">
        <f t="shared" si="6"/>
        <v>337.10032362459549</v>
      </c>
      <c r="I12" s="52">
        <f t="shared" si="7"/>
        <v>10.113009708737865</v>
      </c>
      <c r="J12" s="51">
        <f t="shared" si="8"/>
        <v>347.21333333333337</v>
      </c>
      <c r="K12" s="52">
        <f t="shared" si="9"/>
        <v>444.54118021844658</v>
      </c>
      <c r="L12" s="52">
        <f t="shared" si="10"/>
        <v>13.336235406553397</v>
      </c>
      <c r="M12" s="51">
        <f t="shared" si="11"/>
        <v>457.87741562499997</v>
      </c>
      <c r="N12" s="53">
        <f t="shared" si="12"/>
        <v>552.05436893203887</v>
      </c>
      <c r="O12" s="53">
        <f t="shared" si="13"/>
        <v>16.561631067961166</v>
      </c>
      <c r="P12" s="51">
        <f t="shared" si="14"/>
        <v>568.61599999999999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155.31250000000003</v>
      </c>
      <c r="C13" s="50">
        <f t="shared" si="1"/>
        <v>4.6593749999999829</v>
      </c>
      <c r="D13" s="51">
        <f t="shared" si="2"/>
        <v>159.97187500000001</v>
      </c>
      <c r="E13" s="50">
        <f t="shared" si="3"/>
        <v>267.79186893203882</v>
      </c>
      <c r="F13" s="50">
        <f t="shared" si="4"/>
        <v>8.0337560679611659</v>
      </c>
      <c r="G13" s="51">
        <f t="shared" si="5"/>
        <v>275.825625</v>
      </c>
      <c r="H13" s="52">
        <f t="shared" si="6"/>
        <v>441.10032362459543</v>
      </c>
      <c r="I13" s="52">
        <f t="shared" si="7"/>
        <v>13.233009708737864</v>
      </c>
      <c r="J13" s="51">
        <f t="shared" si="8"/>
        <v>454.33333333333331</v>
      </c>
      <c r="K13" s="52">
        <f t="shared" si="9"/>
        <v>583.08305521844659</v>
      </c>
      <c r="L13" s="52">
        <f t="shared" si="10"/>
        <v>17.492491656553398</v>
      </c>
      <c r="M13" s="51">
        <f t="shared" si="11"/>
        <v>600.57554687499999</v>
      </c>
      <c r="N13" s="53">
        <f t="shared" si="12"/>
        <v>724.85436893203882</v>
      </c>
      <c r="O13" s="53">
        <f t="shared" si="13"/>
        <v>21.745631067961167</v>
      </c>
      <c r="P13" s="51">
        <f t="shared" si="14"/>
        <v>746.6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155.31250000000003</v>
      </c>
      <c r="C14" s="50">
        <f t="shared" si="1"/>
        <v>4.6593749999999829</v>
      </c>
      <c r="D14" s="51">
        <f t="shared" si="2"/>
        <v>159.97187500000001</v>
      </c>
      <c r="E14" s="50">
        <f t="shared" si="3"/>
        <v>267.79186893203882</v>
      </c>
      <c r="F14" s="50">
        <f t="shared" si="4"/>
        <v>8.0337560679611659</v>
      </c>
      <c r="G14" s="51">
        <f t="shared" si="5"/>
        <v>275.825625</v>
      </c>
      <c r="H14" s="52">
        <f t="shared" si="6"/>
        <v>441.10032362459543</v>
      </c>
      <c r="I14" s="52">
        <f t="shared" si="7"/>
        <v>13.233009708737864</v>
      </c>
      <c r="J14" s="51">
        <f t="shared" si="8"/>
        <v>454.33333333333331</v>
      </c>
      <c r="K14" s="52">
        <f t="shared" si="9"/>
        <v>583.08305521844659</v>
      </c>
      <c r="L14" s="52">
        <f t="shared" si="10"/>
        <v>17.492491656553398</v>
      </c>
      <c r="M14" s="51">
        <f t="shared" si="11"/>
        <v>600.57554687499999</v>
      </c>
      <c r="N14" s="53">
        <f t="shared" si="12"/>
        <v>724.85436893203882</v>
      </c>
      <c r="O14" s="53">
        <f t="shared" si="13"/>
        <v>21.745631067961167</v>
      </c>
      <c r="P14" s="51">
        <f t="shared" si="14"/>
        <v>746.6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85.421874999999986</v>
      </c>
      <c r="C15" s="50">
        <f t="shared" si="1"/>
        <v>2.5626562500000034</v>
      </c>
      <c r="D15" s="51">
        <f t="shared" si="2"/>
        <v>87.984531249999989</v>
      </c>
      <c r="E15" s="50">
        <f t="shared" si="3"/>
        <v>149.46999393203882</v>
      </c>
      <c r="F15" s="50">
        <f t="shared" si="4"/>
        <v>4.4840998179611651</v>
      </c>
      <c r="G15" s="51">
        <f t="shared" si="5"/>
        <v>153.95409375</v>
      </c>
      <c r="H15" s="52">
        <f t="shared" si="6"/>
        <v>246.10032362459546</v>
      </c>
      <c r="I15" s="52">
        <f t="shared" si="7"/>
        <v>7.3830097087378634</v>
      </c>
      <c r="J15" s="51">
        <f t="shared" si="8"/>
        <v>253.48333333333332</v>
      </c>
      <c r="K15" s="52">
        <f t="shared" si="9"/>
        <v>323.31703959344662</v>
      </c>
      <c r="L15" s="52">
        <f t="shared" si="10"/>
        <v>9.6995111878033988</v>
      </c>
      <c r="M15" s="51">
        <f t="shared" si="11"/>
        <v>333.01655078125003</v>
      </c>
      <c r="N15" s="53">
        <f t="shared" si="12"/>
        <v>400.85436893203888</v>
      </c>
      <c r="O15" s="53">
        <f t="shared" si="13"/>
        <v>12.025631067961166</v>
      </c>
      <c r="P15" s="51">
        <f t="shared" si="14"/>
        <v>412.88000000000005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85.421874999999986</v>
      </c>
      <c r="C16" s="50">
        <f t="shared" si="1"/>
        <v>2.5626562500000034</v>
      </c>
      <c r="D16" s="51">
        <f t="shared" si="2"/>
        <v>87.984531249999989</v>
      </c>
      <c r="E16" s="50">
        <f t="shared" si="3"/>
        <v>149.46999393203882</v>
      </c>
      <c r="F16" s="50">
        <f t="shared" si="4"/>
        <v>4.4840998179611651</v>
      </c>
      <c r="G16" s="51">
        <f t="shared" si="5"/>
        <v>153.95409375</v>
      </c>
      <c r="H16" s="52">
        <f t="shared" si="6"/>
        <v>246.10032362459546</v>
      </c>
      <c r="I16" s="52">
        <f t="shared" si="7"/>
        <v>7.3830097087378634</v>
      </c>
      <c r="J16" s="51">
        <f t="shared" si="8"/>
        <v>253.48333333333332</v>
      </c>
      <c r="K16" s="52">
        <f t="shared" si="9"/>
        <v>323.31703959344662</v>
      </c>
      <c r="L16" s="52">
        <f t="shared" si="10"/>
        <v>9.6995111878033988</v>
      </c>
      <c r="M16" s="51">
        <f t="shared" si="11"/>
        <v>333.01655078125003</v>
      </c>
      <c r="N16" s="53">
        <f t="shared" si="12"/>
        <v>400.85436893203888</v>
      </c>
      <c r="O16" s="53">
        <f t="shared" si="13"/>
        <v>12.025631067961166</v>
      </c>
      <c r="P16" s="51">
        <f t="shared" si="14"/>
        <v>412.88000000000005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85.421874999999986</v>
      </c>
      <c r="C17" s="50">
        <f t="shared" si="1"/>
        <v>2.5626562500000034</v>
      </c>
      <c r="D17" s="51">
        <f t="shared" si="2"/>
        <v>87.984531249999989</v>
      </c>
      <c r="E17" s="50">
        <f t="shared" si="3"/>
        <v>149.46999393203882</v>
      </c>
      <c r="F17" s="50">
        <f t="shared" si="4"/>
        <v>4.4840998179611651</v>
      </c>
      <c r="G17" s="51">
        <f t="shared" si="5"/>
        <v>153.95409375</v>
      </c>
      <c r="H17" s="52">
        <f t="shared" si="6"/>
        <v>246.10032362459546</v>
      </c>
      <c r="I17" s="52">
        <f t="shared" si="7"/>
        <v>7.3830097087378634</v>
      </c>
      <c r="J17" s="51">
        <f t="shared" si="8"/>
        <v>253.48333333333332</v>
      </c>
      <c r="K17" s="52">
        <f t="shared" si="9"/>
        <v>323.31703959344662</v>
      </c>
      <c r="L17" s="52">
        <f t="shared" si="10"/>
        <v>9.6995111878033988</v>
      </c>
      <c r="M17" s="51">
        <f t="shared" si="11"/>
        <v>333.01655078125003</v>
      </c>
      <c r="N17" s="53">
        <f t="shared" si="12"/>
        <v>400.85436893203888</v>
      </c>
      <c r="O17" s="53">
        <f t="shared" si="13"/>
        <v>12.025631067961166</v>
      </c>
      <c r="P17" s="51">
        <f t="shared" si="14"/>
        <v>412.88000000000005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93.187499999999986</v>
      </c>
      <c r="C18" s="50">
        <f t="shared" si="1"/>
        <v>2.7956250000000011</v>
      </c>
      <c r="D18" s="51">
        <f t="shared" si="2"/>
        <v>95.983124999999987</v>
      </c>
      <c r="E18" s="50">
        <f t="shared" si="3"/>
        <v>162.61686893203881</v>
      </c>
      <c r="F18" s="50">
        <f t="shared" si="4"/>
        <v>4.8785060679611654</v>
      </c>
      <c r="G18" s="51">
        <f t="shared" si="5"/>
        <v>167.495375</v>
      </c>
      <c r="H18" s="52">
        <f t="shared" si="6"/>
        <v>267.76699029126212</v>
      </c>
      <c r="I18" s="52">
        <f t="shared" si="7"/>
        <v>8.0330097087378647</v>
      </c>
      <c r="J18" s="51">
        <f t="shared" si="8"/>
        <v>275.8</v>
      </c>
      <c r="K18" s="52">
        <f t="shared" si="9"/>
        <v>352.17993021844671</v>
      </c>
      <c r="L18" s="52">
        <f t="shared" si="10"/>
        <v>10.5653979065534</v>
      </c>
      <c r="M18" s="51">
        <f t="shared" si="11"/>
        <v>362.74532812500007</v>
      </c>
      <c r="N18" s="53">
        <f t="shared" si="12"/>
        <v>436.85436893203882</v>
      </c>
      <c r="O18" s="53">
        <f t="shared" si="13"/>
        <v>13.105631067961166</v>
      </c>
      <c r="P18" s="51">
        <f t="shared" si="14"/>
        <v>449.96000000000004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62.125</v>
      </c>
      <c r="C19" s="50">
        <f t="shared" si="1"/>
        <v>1.8637500000000031</v>
      </c>
      <c r="D19" s="51">
        <f t="shared" si="2"/>
        <v>63.988750000000003</v>
      </c>
      <c r="E19" s="50">
        <f t="shared" si="3"/>
        <v>110.02936893203881</v>
      </c>
      <c r="F19" s="50">
        <f t="shared" si="4"/>
        <v>3.3008810679611642</v>
      </c>
      <c r="G19" s="51">
        <f t="shared" si="5"/>
        <v>113.33024999999998</v>
      </c>
      <c r="H19" s="52">
        <f t="shared" si="6"/>
        <v>181.10032362459546</v>
      </c>
      <c r="I19" s="52">
        <f t="shared" si="7"/>
        <v>5.4330097087378642</v>
      </c>
      <c r="J19" s="51">
        <f t="shared" si="8"/>
        <v>186.53333333333333</v>
      </c>
      <c r="K19" s="52">
        <f t="shared" si="9"/>
        <v>236.72836771844658</v>
      </c>
      <c r="L19" s="52">
        <f t="shared" si="10"/>
        <v>7.101851031553398</v>
      </c>
      <c r="M19" s="51">
        <f t="shared" si="11"/>
        <v>243.83021875</v>
      </c>
      <c r="N19" s="53">
        <f t="shared" si="12"/>
        <v>292.85436893203888</v>
      </c>
      <c r="O19" s="53">
        <f t="shared" si="13"/>
        <v>8.785631067961166</v>
      </c>
      <c r="P19" s="51">
        <f t="shared" si="14"/>
        <v>301.64000000000004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46.593749999999993</v>
      </c>
      <c r="C20" s="50">
        <f t="shared" si="1"/>
        <v>1.3978125000000006</v>
      </c>
      <c r="D20" s="51">
        <f t="shared" si="2"/>
        <v>47.991562499999993</v>
      </c>
      <c r="E20" s="50">
        <f t="shared" si="3"/>
        <v>83.735618932038832</v>
      </c>
      <c r="F20" s="50">
        <f t="shared" si="4"/>
        <v>2.512068567961165</v>
      </c>
      <c r="G20" s="51">
        <f t="shared" si="5"/>
        <v>86.247687499999998</v>
      </c>
      <c r="H20" s="52">
        <f t="shared" si="6"/>
        <v>137.76699029126215</v>
      </c>
      <c r="I20" s="52">
        <f t="shared" si="7"/>
        <v>4.1330097087378643</v>
      </c>
      <c r="J20" s="51">
        <f t="shared" si="8"/>
        <v>141.9</v>
      </c>
      <c r="K20" s="52">
        <f t="shared" si="9"/>
        <v>179.00258646844665</v>
      </c>
      <c r="L20" s="52">
        <f t="shared" si="10"/>
        <v>5.3700775940533996</v>
      </c>
      <c r="M20" s="51">
        <f t="shared" si="11"/>
        <v>184.37266406250004</v>
      </c>
      <c r="N20" s="53">
        <f t="shared" si="12"/>
        <v>220.85436893203882</v>
      </c>
      <c r="O20" s="53">
        <f t="shared" si="13"/>
        <v>6.6256310679611659</v>
      </c>
      <c r="P20" s="51">
        <f t="shared" si="14"/>
        <v>227.48000000000002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34.945312499999993</v>
      </c>
      <c r="C21" s="50">
        <f t="shared" si="1"/>
        <v>1.048359375000004</v>
      </c>
      <c r="D21" s="51">
        <f t="shared" si="2"/>
        <v>35.993671874999997</v>
      </c>
      <c r="E21" s="50">
        <f t="shared" si="3"/>
        <v>64.015306432038841</v>
      </c>
      <c r="F21" s="50">
        <f t="shared" si="4"/>
        <v>1.9204591929611656</v>
      </c>
      <c r="G21" s="51">
        <f t="shared" si="5"/>
        <v>65.935765625000016</v>
      </c>
      <c r="H21" s="52">
        <f t="shared" si="6"/>
        <v>105.26699029126215</v>
      </c>
      <c r="I21" s="52">
        <f t="shared" si="7"/>
        <v>3.1580097087378642</v>
      </c>
      <c r="J21" s="51">
        <f t="shared" si="8"/>
        <v>108.42500000000001</v>
      </c>
      <c r="K21" s="52">
        <f t="shared" si="9"/>
        <v>135.70825053094663</v>
      </c>
      <c r="L21" s="52">
        <f t="shared" si="10"/>
        <v>4.0712475159283983</v>
      </c>
      <c r="M21" s="51">
        <f t="shared" si="11"/>
        <v>139.77949804687501</v>
      </c>
      <c r="N21" s="53">
        <f t="shared" si="12"/>
        <v>166.85436893203882</v>
      </c>
      <c r="O21" s="53">
        <f t="shared" si="13"/>
        <v>5.005631067961164</v>
      </c>
      <c r="P21" s="51">
        <f t="shared" si="14"/>
        <v>171.85999999999999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116.484375</v>
      </c>
      <c r="C22" s="50">
        <f t="shared" si="1"/>
        <v>3.4945312500000085</v>
      </c>
      <c r="D22" s="51">
        <f t="shared" si="2"/>
        <v>119.97890625000001</v>
      </c>
      <c r="E22" s="50">
        <f t="shared" si="3"/>
        <v>202.05749393203882</v>
      </c>
      <c r="F22" s="50">
        <f t="shared" si="4"/>
        <v>6.0617248179611654</v>
      </c>
      <c r="G22" s="51">
        <f t="shared" si="5"/>
        <v>208.11921874999999</v>
      </c>
      <c r="H22" s="52">
        <f t="shared" si="6"/>
        <v>332.76699029126212</v>
      </c>
      <c r="I22" s="52">
        <f t="shared" si="7"/>
        <v>9.983009708737864</v>
      </c>
      <c r="J22" s="51">
        <f t="shared" si="8"/>
        <v>342.75</v>
      </c>
      <c r="K22" s="52">
        <f t="shared" si="9"/>
        <v>438.76860209344653</v>
      </c>
      <c r="L22" s="52">
        <f t="shared" si="10"/>
        <v>13.163058062803396</v>
      </c>
      <c r="M22" s="51">
        <f t="shared" si="11"/>
        <v>451.93166015624996</v>
      </c>
      <c r="N22" s="53">
        <f t="shared" si="12"/>
        <v>544.85436893203894</v>
      </c>
      <c r="O22" s="53">
        <f t="shared" si="13"/>
        <v>16.345631067961165</v>
      </c>
      <c r="P22" s="51">
        <f t="shared" si="14"/>
        <v>561.20000000000005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124.25</v>
      </c>
      <c r="C23" s="50">
        <f t="shared" si="1"/>
        <v>3.7275000000000063</v>
      </c>
      <c r="D23" s="51">
        <f t="shared" si="2"/>
        <v>127.97750000000001</v>
      </c>
      <c r="E23" s="50">
        <f t="shared" si="3"/>
        <v>215.20436893203879</v>
      </c>
      <c r="F23" s="50">
        <f t="shared" si="4"/>
        <v>6.4561310679611639</v>
      </c>
      <c r="G23" s="51">
        <f t="shared" si="5"/>
        <v>221.66049999999996</v>
      </c>
      <c r="H23" s="52">
        <f t="shared" si="6"/>
        <v>354.4336569579288</v>
      </c>
      <c r="I23" s="52">
        <f t="shared" si="7"/>
        <v>10.633009708737864</v>
      </c>
      <c r="J23" s="51">
        <f t="shared" si="8"/>
        <v>365.06666666666666</v>
      </c>
      <c r="K23" s="52">
        <f t="shared" si="9"/>
        <v>467.63149271844657</v>
      </c>
      <c r="L23" s="52">
        <f t="shared" si="10"/>
        <v>14.028944781553399</v>
      </c>
      <c r="M23" s="51">
        <f t="shared" si="11"/>
        <v>481.6604375</v>
      </c>
      <c r="N23" s="53">
        <f t="shared" si="12"/>
        <v>580.85436893203894</v>
      </c>
      <c r="O23" s="53">
        <f t="shared" si="13"/>
        <v>17.425631067961167</v>
      </c>
      <c r="P23" s="51">
        <f t="shared" si="14"/>
        <v>598.28000000000009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63.678124999999994</v>
      </c>
      <c r="C24" s="50">
        <f t="shared" si="1"/>
        <v>1.9103437499999956</v>
      </c>
      <c r="D24" s="51">
        <f t="shared" si="2"/>
        <v>65.58846874999999</v>
      </c>
      <c r="E24" s="50">
        <f t="shared" si="3"/>
        <v>112.65874393203885</v>
      </c>
      <c r="F24" s="50">
        <f t="shared" si="4"/>
        <v>3.3797623179611653</v>
      </c>
      <c r="G24" s="51">
        <f t="shared" si="5"/>
        <v>116.03850625000001</v>
      </c>
      <c r="H24" s="52">
        <f t="shared" si="6"/>
        <v>185.4336569579288</v>
      </c>
      <c r="I24" s="52">
        <f t="shared" si="7"/>
        <v>5.563009708737864</v>
      </c>
      <c r="J24" s="51">
        <f t="shared" si="8"/>
        <v>190.99666666666667</v>
      </c>
      <c r="K24" s="52">
        <f t="shared" si="9"/>
        <v>242.50094584344657</v>
      </c>
      <c r="L24" s="52">
        <f t="shared" si="10"/>
        <v>7.2750283753033971</v>
      </c>
      <c r="M24" s="51">
        <f t="shared" si="11"/>
        <v>249.77597421874998</v>
      </c>
      <c r="N24" s="53">
        <f t="shared" si="12"/>
        <v>300.05436893203881</v>
      </c>
      <c r="O24" s="53">
        <f t="shared" si="13"/>
        <v>9.0016310679611635</v>
      </c>
      <c r="P24" s="51">
        <f t="shared" si="14"/>
        <v>309.05599999999998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63.678124999999994</v>
      </c>
      <c r="C25" s="50">
        <f t="shared" si="1"/>
        <v>1.9103437499999956</v>
      </c>
      <c r="D25" s="51">
        <f t="shared" si="2"/>
        <v>65.58846874999999</v>
      </c>
      <c r="E25" s="50">
        <f t="shared" si="3"/>
        <v>112.65874393203885</v>
      </c>
      <c r="F25" s="50">
        <f t="shared" si="4"/>
        <v>3.3797623179611653</v>
      </c>
      <c r="G25" s="51">
        <f t="shared" si="5"/>
        <v>116.03850625000001</v>
      </c>
      <c r="H25" s="52">
        <f t="shared" si="6"/>
        <v>185.4336569579288</v>
      </c>
      <c r="I25" s="52">
        <f t="shared" si="7"/>
        <v>5.563009708737864</v>
      </c>
      <c r="J25" s="51">
        <f t="shared" si="8"/>
        <v>190.99666666666667</v>
      </c>
      <c r="K25" s="52">
        <f t="shared" si="9"/>
        <v>242.50094584344657</v>
      </c>
      <c r="L25" s="52">
        <f t="shared" si="10"/>
        <v>7.2750283753033971</v>
      </c>
      <c r="M25" s="51">
        <f t="shared" si="11"/>
        <v>249.77597421874998</v>
      </c>
      <c r="N25" s="53">
        <f t="shared" si="12"/>
        <v>300.05436893203881</v>
      </c>
      <c r="O25" s="53">
        <f t="shared" si="13"/>
        <v>9.0016310679611635</v>
      </c>
      <c r="P25" s="51">
        <f t="shared" si="14"/>
        <v>309.05599999999998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69.890624999999986</v>
      </c>
      <c r="C26" s="50">
        <f t="shared" si="1"/>
        <v>2.096718750000008</v>
      </c>
      <c r="D26" s="51">
        <f t="shared" si="2"/>
        <v>71.987343749999994</v>
      </c>
      <c r="E26" s="50">
        <f t="shared" si="3"/>
        <v>123.17624393203886</v>
      </c>
      <c r="F26" s="50">
        <f t="shared" si="4"/>
        <v>3.6952873179611654</v>
      </c>
      <c r="G26" s="51">
        <f t="shared" si="5"/>
        <v>126.87153125000002</v>
      </c>
      <c r="H26" s="52">
        <f t="shared" si="6"/>
        <v>202.76699029126218</v>
      </c>
      <c r="I26" s="52">
        <f t="shared" si="7"/>
        <v>6.0830097087378645</v>
      </c>
      <c r="J26" s="51">
        <f t="shared" si="8"/>
        <v>208.85000000000002</v>
      </c>
      <c r="K26" s="52">
        <f t="shared" si="9"/>
        <v>265.59125834344661</v>
      </c>
      <c r="L26" s="52">
        <f t="shared" si="10"/>
        <v>7.9677377503033986</v>
      </c>
      <c r="M26" s="51">
        <f t="shared" si="11"/>
        <v>273.55899609375001</v>
      </c>
      <c r="N26" s="53">
        <f t="shared" si="12"/>
        <v>328.85436893203882</v>
      </c>
      <c r="O26" s="53">
        <f t="shared" si="13"/>
        <v>9.8656310679611643</v>
      </c>
      <c r="P26" s="51">
        <f t="shared" si="14"/>
        <v>338.71999999999997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77.656250000000014</v>
      </c>
      <c r="C27" s="50">
        <f t="shared" si="1"/>
        <v>2.3296874999999915</v>
      </c>
      <c r="D27" s="51">
        <f t="shared" si="2"/>
        <v>79.985937500000006</v>
      </c>
      <c r="E27" s="50">
        <f t="shared" si="3"/>
        <v>136.32311893203882</v>
      </c>
      <c r="F27" s="50">
        <f t="shared" si="4"/>
        <v>4.0896935679611657</v>
      </c>
      <c r="G27" s="51">
        <f t="shared" si="5"/>
        <v>140.4128125</v>
      </c>
      <c r="H27" s="52">
        <f t="shared" si="6"/>
        <v>224.43365695792878</v>
      </c>
      <c r="I27" s="52">
        <f t="shared" si="7"/>
        <v>6.733009708737864</v>
      </c>
      <c r="J27" s="51">
        <f t="shared" si="8"/>
        <v>231.16666666666666</v>
      </c>
      <c r="K27" s="52">
        <f t="shared" si="9"/>
        <v>294.45414896844659</v>
      </c>
      <c r="L27" s="52">
        <f t="shared" si="10"/>
        <v>8.8336244690533992</v>
      </c>
      <c r="M27" s="51">
        <f t="shared" si="11"/>
        <v>303.28777343749999</v>
      </c>
      <c r="N27" s="53">
        <f t="shared" si="12"/>
        <v>364.85436893203882</v>
      </c>
      <c r="O27" s="53">
        <f t="shared" si="13"/>
        <v>10.945631067961166</v>
      </c>
      <c r="P27" s="51">
        <f t="shared" si="14"/>
        <v>375.8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124.25</v>
      </c>
      <c r="C28" s="50">
        <f t="shared" si="1"/>
        <v>3.7275000000000063</v>
      </c>
      <c r="D28" s="51">
        <f t="shared" si="2"/>
        <v>127.97750000000001</v>
      </c>
      <c r="E28" s="50">
        <f t="shared" si="3"/>
        <v>215.20436893203879</v>
      </c>
      <c r="F28" s="50">
        <f t="shared" si="4"/>
        <v>6.4561310679611639</v>
      </c>
      <c r="G28" s="51">
        <f t="shared" si="5"/>
        <v>221.66049999999996</v>
      </c>
      <c r="H28" s="52">
        <f t="shared" si="6"/>
        <v>346.66666666666663</v>
      </c>
      <c r="I28" s="52">
        <f t="shared" si="7"/>
        <v>10.4</v>
      </c>
      <c r="J28" s="51">
        <f t="shared" ref="J7:J28" si="21">(T28+T28*$K$2/100)*$I$3/18</f>
        <v>357.06666666666666</v>
      </c>
      <c r="K28" s="52">
        <f t="shared" si="9"/>
        <v>467.63149271844657</v>
      </c>
      <c r="L28" s="52">
        <f t="shared" si="10"/>
        <v>14.028944781553399</v>
      </c>
      <c r="M28" s="51">
        <f t="shared" si="11"/>
        <v>481.6604375</v>
      </c>
      <c r="N28" s="53">
        <f t="shared" si="12"/>
        <v>580.85436893203894</v>
      </c>
      <c r="O28" s="53">
        <f t="shared" si="13"/>
        <v>17.425631067961167</v>
      </c>
      <c r="P28" s="51">
        <f t="shared" si="14"/>
        <v>598.28000000000009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93.601666666666645</v>
      </c>
      <c r="C31" s="50">
        <f>VALUE(D31*$K$2/$K$3)</f>
        <v>2.8080499999999993</v>
      </c>
      <c r="D31" s="51">
        <f>(R31+R31*$K$2/100)*$D$3/6</f>
        <v>96.409716666666654</v>
      </c>
      <c r="E31" s="54">
        <f>VALUE(G31*100/$K$3)</f>
        <v>153.60929773462786</v>
      </c>
      <c r="F31" s="54">
        <f>VALUE(G31*$K$2/$K$3)</f>
        <v>4.6082789320388349</v>
      </c>
      <c r="G31" s="51">
        <f>(S31+S31*$K$2/100)*$G$3/12-5</f>
        <v>158.21757666666667</v>
      </c>
      <c r="H31" s="50">
        <f>VALUE(J31*100/$K$3)</f>
        <v>257.27206040992451</v>
      </c>
      <c r="I31" s="50">
        <f>VALUE(J31*$K$2/$K$3)</f>
        <v>7.718161812297736</v>
      </c>
      <c r="J31" s="51">
        <f>(T31+T31*$K$2/100)*$I$3/18-4</f>
        <v>264.99022222222226</v>
      </c>
      <c r="K31" s="53">
        <f>VALUE(M31*100/$K$3)</f>
        <v>340.12705137540462</v>
      </c>
      <c r="L31" s="53">
        <f>VALUE(M31*$K$2/$K$3)</f>
        <v>10.203811541262137</v>
      </c>
      <c r="M31" s="55">
        <f>(U31+U31*$K$2/100)*$M$3/24-8</f>
        <v>350.33086291666672</v>
      </c>
      <c r="N31" s="53">
        <f>VALUE(P31*100/$K$3)</f>
        <v>424.21126213592237</v>
      </c>
      <c r="O31" s="53">
        <f>VALUE(P31*$K$2/$K$3)</f>
        <v>12.726337864077671</v>
      </c>
      <c r="P31" s="51">
        <f>(V31+V31*$K$2/100)*$P$3/30-10</f>
        <v>436.93760000000003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2">VALUE(D32*100/$K$3)</f>
        <v>93.601666666666645</v>
      </c>
      <c r="C32" s="50">
        <f t="shared" ref="C32:C53" si="23">VALUE(D32*$K$2/$K$3)</f>
        <v>2.8080499999999993</v>
      </c>
      <c r="D32" s="51">
        <f t="shared" ref="D32:D53" si="24">(R32+R32*$K$2/100)*$D$3/6</f>
        <v>96.409716666666654</v>
      </c>
      <c r="E32" s="54">
        <f t="shared" ref="E32:E53" si="25">VALUE(G32*100/$K$3)</f>
        <v>153.60929773462786</v>
      </c>
      <c r="F32" s="54">
        <f t="shared" ref="F32:F53" si="26">VALUE(G32*$K$2/$K$3)</f>
        <v>4.6082789320388349</v>
      </c>
      <c r="G32" s="51">
        <f t="shared" ref="G32:G53" si="27">(S32+S32*$K$2/100)*$G$3/12-5</f>
        <v>158.21757666666667</v>
      </c>
      <c r="H32" s="50">
        <f t="shared" ref="H32:H53" si="28">VALUE(J32*100/$K$3)</f>
        <v>257.27206040992451</v>
      </c>
      <c r="I32" s="50">
        <f t="shared" ref="I32:I53" si="29">VALUE(J32*$K$2/$K$3)</f>
        <v>7.718161812297736</v>
      </c>
      <c r="J32" s="51">
        <f t="shared" ref="J32:J53" si="30">(T32+T32*$K$2/100)*$I$3/18-4</f>
        <v>264.99022222222226</v>
      </c>
      <c r="K32" s="53">
        <f t="shared" ref="K32:K53" si="31">VALUE(M32*100/$K$3)</f>
        <v>340.12705137540462</v>
      </c>
      <c r="L32" s="53">
        <f t="shared" ref="L32:L53" si="32">VALUE(M32*$K$2/$K$3)</f>
        <v>10.203811541262137</v>
      </c>
      <c r="M32" s="55">
        <f t="shared" ref="M32:M53" si="33">(U32+U32*$K$2/100)*$M$3/24-8</f>
        <v>350.33086291666672</v>
      </c>
      <c r="N32" s="53">
        <f t="shared" ref="N32:N53" si="34">VALUE(P32*100/$K$3)</f>
        <v>424.21126213592237</v>
      </c>
      <c r="O32" s="53">
        <f t="shared" ref="O32:O53" si="35">VALUE(P32*$K$2/$K$3)</f>
        <v>12.726337864077671</v>
      </c>
      <c r="P32" s="51">
        <f t="shared" ref="P32:P53" si="36">(V32+V32*$K$2/100)*$P$3/30-10</f>
        <v>436.93760000000003</v>
      </c>
      <c r="Q32" s="5"/>
      <c r="R32" s="3">
        <f t="shared" ref="R32:R53" si="37">W32*$S$1</f>
        <v>160.45999999999998</v>
      </c>
      <c r="S32" s="3">
        <f t="shared" ref="S32:S53" si="38">W32*$S$2</f>
        <v>271.65199999999999</v>
      </c>
      <c r="T32" s="3">
        <f t="shared" ref="T32:T53" si="39">W32*$U$1</f>
        <v>361.6</v>
      </c>
      <c r="U32" s="3">
        <f t="shared" ref="U32:U53" si="40">W32*$U$2</f>
        <v>451.322</v>
      </c>
      <c r="V32" s="3">
        <f t="shared" ref="V32:V53" si="41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2"/>
        <v>99.399999999999991</v>
      </c>
      <c r="C33" s="50">
        <f t="shared" si="23"/>
        <v>2.9819999999999998</v>
      </c>
      <c r="D33" s="51">
        <f t="shared" si="24"/>
        <v>102.38199999999999</v>
      </c>
      <c r="E33" s="54">
        <f t="shared" si="25"/>
        <v>163.42563106796118</v>
      </c>
      <c r="F33" s="54">
        <f t="shared" si="26"/>
        <v>4.9027689320388355</v>
      </c>
      <c r="G33" s="51">
        <f t="shared" si="27"/>
        <v>168.32840000000002</v>
      </c>
      <c r="H33" s="50">
        <f t="shared" si="28"/>
        <v>273.44983818770231</v>
      </c>
      <c r="I33" s="50">
        <f t="shared" si="29"/>
        <v>8.2034951456310683</v>
      </c>
      <c r="J33" s="51">
        <f t="shared" si="30"/>
        <v>281.65333333333336</v>
      </c>
      <c r="K33" s="53">
        <f t="shared" si="31"/>
        <v>361.67800970873793</v>
      </c>
      <c r="L33" s="53">
        <f t="shared" si="32"/>
        <v>10.850340291262137</v>
      </c>
      <c r="M33" s="55">
        <f t="shared" si="33"/>
        <v>372.52835000000005</v>
      </c>
      <c r="N33" s="53">
        <f t="shared" si="34"/>
        <v>451.09126213592225</v>
      </c>
      <c r="O33" s="53">
        <f t="shared" si="35"/>
        <v>13.532737864077669</v>
      </c>
      <c r="P33" s="51">
        <f t="shared" si="36"/>
        <v>464.62399999999997</v>
      </c>
      <c r="Q33" s="5"/>
      <c r="R33" s="3">
        <f t="shared" si="37"/>
        <v>170.39999999999998</v>
      </c>
      <c r="S33" s="3">
        <f t="shared" si="38"/>
        <v>288.48</v>
      </c>
      <c r="T33" s="3">
        <f t="shared" si="39"/>
        <v>384</v>
      </c>
      <c r="U33" s="3">
        <f t="shared" si="40"/>
        <v>479.28000000000003</v>
      </c>
      <c r="V33" s="3">
        <f t="shared" si="41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2"/>
        <v>99.399999999999991</v>
      </c>
      <c r="C34" s="50">
        <f t="shared" si="23"/>
        <v>2.9819999999999998</v>
      </c>
      <c r="D34" s="51">
        <f t="shared" si="24"/>
        <v>102.38199999999999</v>
      </c>
      <c r="E34" s="54">
        <f t="shared" si="25"/>
        <v>163.42563106796118</v>
      </c>
      <c r="F34" s="54">
        <f t="shared" si="26"/>
        <v>4.9027689320388355</v>
      </c>
      <c r="G34" s="51">
        <f t="shared" si="27"/>
        <v>168.32840000000002</v>
      </c>
      <c r="H34" s="50">
        <f t="shared" si="28"/>
        <v>273.44983818770231</v>
      </c>
      <c r="I34" s="50">
        <f t="shared" si="29"/>
        <v>8.2034951456310683</v>
      </c>
      <c r="J34" s="51">
        <f t="shared" si="30"/>
        <v>281.65333333333336</v>
      </c>
      <c r="K34" s="53">
        <f t="shared" si="31"/>
        <v>361.67800970873793</v>
      </c>
      <c r="L34" s="53">
        <f t="shared" si="32"/>
        <v>10.850340291262137</v>
      </c>
      <c r="M34" s="55">
        <f t="shared" si="33"/>
        <v>372.52835000000005</v>
      </c>
      <c r="N34" s="53">
        <f t="shared" si="34"/>
        <v>451.09126213592225</v>
      </c>
      <c r="O34" s="53">
        <f t="shared" si="35"/>
        <v>13.532737864077669</v>
      </c>
      <c r="P34" s="51">
        <f t="shared" si="36"/>
        <v>464.62399999999997</v>
      </c>
      <c r="Q34" s="5"/>
      <c r="R34" s="3">
        <f t="shared" si="37"/>
        <v>170.39999999999998</v>
      </c>
      <c r="S34" s="3">
        <f t="shared" si="38"/>
        <v>288.48</v>
      </c>
      <c r="T34" s="3">
        <f t="shared" si="39"/>
        <v>384</v>
      </c>
      <c r="U34" s="3">
        <f t="shared" si="40"/>
        <v>479.28000000000003</v>
      </c>
      <c r="V34" s="3">
        <f t="shared" si="41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2"/>
        <v>157.38333333333335</v>
      </c>
      <c r="C35" s="50">
        <f t="shared" si="23"/>
        <v>4.7215000000000007</v>
      </c>
      <c r="D35" s="51">
        <f t="shared" si="24"/>
        <v>162.10483333333335</v>
      </c>
      <c r="E35" s="54">
        <f t="shared" si="25"/>
        <v>261.58896440129445</v>
      </c>
      <c r="F35" s="54">
        <f t="shared" si="26"/>
        <v>7.8476689320388351</v>
      </c>
      <c r="G35" s="51">
        <f t="shared" si="27"/>
        <v>269.4366333333333</v>
      </c>
      <c r="H35" s="50">
        <f t="shared" si="28"/>
        <v>435.22761596548003</v>
      </c>
      <c r="I35" s="50">
        <f t="shared" si="29"/>
        <v>13.0568284789644</v>
      </c>
      <c r="J35" s="51">
        <f t="shared" si="30"/>
        <v>448.28444444444443</v>
      </c>
      <c r="K35" s="53">
        <f t="shared" si="31"/>
        <v>577.18759304207117</v>
      </c>
      <c r="L35" s="53">
        <f t="shared" si="32"/>
        <v>17.315627791262138</v>
      </c>
      <c r="M35" s="55">
        <f t="shared" si="33"/>
        <v>594.50322083333333</v>
      </c>
      <c r="N35" s="53">
        <f t="shared" si="34"/>
        <v>719.89126213592226</v>
      </c>
      <c r="O35" s="53">
        <f t="shared" si="35"/>
        <v>21.596737864077671</v>
      </c>
      <c r="P35" s="51">
        <f t="shared" si="36"/>
        <v>741.48799999999994</v>
      </c>
      <c r="Q35" s="5"/>
      <c r="R35" s="3">
        <f t="shared" si="37"/>
        <v>269.8</v>
      </c>
      <c r="S35" s="3">
        <f t="shared" si="38"/>
        <v>456.76</v>
      </c>
      <c r="T35" s="3">
        <f t="shared" si="39"/>
        <v>608</v>
      </c>
      <c r="U35" s="3">
        <f t="shared" si="40"/>
        <v>758.86</v>
      </c>
      <c r="V35" s="3">
        <f t="shared" si="41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2"/>
        <v>157.38333333333335</v>
      </c>
      <c r="C36" s="50">
        <f t="shared" si="23"/>
        <v>4.7215000000000007</v>
      </c>
      <c r="D36" s="51">
        <f t="shared" si="24"/>
        <v>162.10483333333335</v>
      </c>
      <c r="E36" s="54">
        <f t="shared" si="25"/>
        <v>261.58896440129445</v>
      </c>
      <c r="F36" s="54">
        <f t="shared" si="26"/>
        <v>7.8476689320388351</v>
      </c>
      <c r="G36" s="51">
        <f t="shared" si="27"/>
        <v>269.4366333333333</v>
      </c>
      <c r="H36" s="50">
        <f t="shared" si="28"/>
        <v>435.22761596548003</v>
      </c>
      <c r="I36" s="50">
        <f t="shared" si="29"/>
        <v>13.0568284789644</v>
      </c>
      <c r="J36" s="51">
        <f t="shared" si="30"/>
        <v>448.28444444444443</v>
      </c>
      <c r="K36" s="53">
        <f t="shared" si="31"/>
        <v>577.18759304207117</v>
      </c>
      <c r="L36" s="53">
        <f t="shared" si="32"/>
        <v>17.315627791262138</v>
      </c>
      <c r="M36" s="55">
        <f t="shared" si="33"/>
        <v>594.50322083333333</v>
      </c>
      <c r="N36" s="53">
        <f t="shared" si="34"/>
        <v>719.89126213592226</v>
      </c>
      <c r="O36" s="53">
        <f t="shared" si="35"/>
        <v>21.596737864077671</v>
      </c>
      <c r="P36" s="51">
        <f t="shared" si="36"/>
        <v>741.48799999999994</v>
      </c>
      <c r="Q36" s="5"/>
      <c r="R36" s="3">
        <f t="shared" si="37"/>
        <v>269.8</v>
      </c>
      <c r="S36" s="3">
        <f t="shared" si="38"/>
        <v>456.76</v>
      </c>
      <c r="T36" s="3">
        <f t="shared" si="39"/>
        <v>608</v>
      </c>
      <c r="U36" s="3">
        <f t="shared" si="40"/>
        <v>758.86</v>
      </c>
      <c r="V36" s="3">
        <f t="shared" si="41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2"/>
        <v>157.38333333333335</v>
      </c>
      <c r="C37" s="50">
        <f t="shared" si="23"/>
        <v>4.7215000000000007</v>
      </c>
      <c r="D37" s="51">
        <f t="shared" si="24"/>
        <v>162.10483333333335</v>
      </c>
      <c r="E37" s="54">
        <f t="shared" si="25"/>
        <v>261.58896440129445</v>
      </c>
      <c r="F37" s="54">
        <f t="shared" si="26"/>
        <v>7.8476689320388351</v>
      </c>
      <c r="G37" s="51">
        <f t="shared" si="27"/>
        <v>269.4366333333333</v>
      </c>
      <c r="H37" s="50">
        <f t="shared" si="28"/>
        <v>435.22761596548003</v>
      </c>
      <c r="I37" s="50">
        <f t="shared" si="29"/>
        <v>13.0568284789644</v>
      </c>
      <c r="J37" s="51">
        <f t="shared" si="30"/>
        <v>448.28444444444443</v>
      </c>
      <c r="K37" s="53">
        <f t="shared" si="31"/>
        <v>577.18759304207117</v>
      </c>
      <c r="L37" s="53">
        <f t="shared" si="32"/>
        <v>17.315627791262138</v>
      </c>
      <c r="M37" s="55">
        <f t="shared" si="33"/>
        <v>594.50322083333333</v>
      </c>
      <c r="N37" s="53">
        <f t="shared" si="34"/>
        <v>719.89126213592226</v>
      </c>
      <c r="O37" s="53">
        <f t="shared" si="35"/>
        <v>21.596737864077671</v>
      </c>
      <c r="P37" s="51">
        <f t="shared" si="36"/>
        <v>741.48799999999994</v>
      </c>
      <c r="Q37" s="5"/>
      <c r="R37" s="3">
        <f t="shared" si="37"/>
        <v>269.8</v>
      </c>
      <c r="S37" s="3">
        <f t="shared" si="38"/>
        <v>456.76</v>
      </c>
      <c r="T37" s="3">
        <f t="shared" si="39"/>
        <v>608</v>
      </c>
      <c r="U37" s="3">
        <f t="shared" si="40"/>
        <v>758.86</v>
      </c>
      <c r="V37" s="3">
        <f t="shared" si="41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2"/>
        <v>207.08333333333331</v>
      </c>
      <c r="C38" s="50">
        <f t="shared" si="23"/>
        <v>6.2124999999999995</v>
      </c>
      <c r="D38" s="51">
        <f t="shared" si="24"/>
        <v>213.29583333333332</v>
      </c>
      <c r="E38" s="54">
        <f t="shared" si="25"/>
        <v>345.72896440129455</v>
      </c>
      <c r="F38" s="54">
        <f t="shared" si="26"/>
        <v>10.371868932038835</v>
      </c>
      <c r="G38" s="51">
        <f t="shared" si="27"/>
        <v>356.10083333333336</v>
      </c>
      <c r="H38" s="50">
        <f t="shared" si="28"/>
        <v>573.89428263214666</v>
      </c>
      <c r="I38" s="50">
        <f t="shared" si="29"/>
        <v>17.216828478964402</v>
      </c>
      <c r="J38" s="51">
        <f t="shared" si="30"/>
        <v>591.11111111111109</v>
      </c>
      <c r="K38" s="53">
        <f t="shared" si="31"/>
        <v>761.91009304207114</v>
      </c>
      <c r="L38" s="53">
        <f t="shared" si="32"/>
        <v>22.857302791262136</v>
      </c>
      <c r="M38" s="55">
        <f t="shared" si="33"/>
        <v>784.76739583333335</v>
      </c>
      <c r="N38" s="53">
        <f t="shared" si="34"/>
        <v>950.29126213592235</v>
      </c>
      <c r="O38" s="53">
        <f t="shared" si="35"/>
        <v>28.508737864077666</v>
      </c>
      <c r="P38" s="51">
        <f t="shared" si="36"/>
        <v>978.8</v>
      </c>
      <c r="Q38" s="5"/>
      <c r="R38" s="3">
        <f t="shared" si="37"/>
        <v>355</v>
      </c>
      <c r="S38" s="3">
        <f t="shared" si="38"/>
        <v>601</v>
      </c>
      <c r="T38" s="3">
        <f t="shared" si="39"/>
        <v>800</v>
      </c>
      <c r="U38" s="3">
        <f t="shared" si="40"/>
        <v>998.5</v>
      </c>
      <c r="V38" s="3">
        <f t="shared" si="41"/>
        <v>1200</v>
      </c>
      <c r="W38" s="27">
        <v>1000</v>
      </c>
    </row>
    <row r="39" spans="1:23" x14ac:dyDescent="0.3">
      <c r="A39" s="47" t="s">
        <v>69</v>
      </c>
      <c r="B39" s="50">
        <f t="shared" si="22"/>
        <v>207.08333333333331</v>
      </c>
      <c r="C39" s="50">
        <f t="shared" si="23"/>
        <v>6.2124999999999995</v>
      </c>
      <c r="D39" s="51">
        <f t="shared" si="24"/>
        <v>213.29583333333332</v>
      </c>
      <c r="E39" s="54">
        <f t="shared" si="25"/>
        <v>345.72896440129455</v>
      </c>
      <c r="F39" s="54">
        <f t="shared" si="26"/>
        <v>10.371868932038835</v>
      </c>
      <c r="G39" s="51">
        <f t="shared" si="27"/>
        <v>356.10083333333336</v>
      </c>
      <c r="H39" s="50">
        <f t="shared" si="28"/>
        <v>573.89428263214666</v>
      </c>
      <c r="I39" s="50">
        <f t="shared" si="29"/>
        <v>17.216828478964402</v>
      </c>
      <c r="J39" s="51">
        <f t="shared" si="30"/>
        <v>591.11111111111109</v>
      </c>
      <c r="K39" s="53">
        <f t="shared" si="31"/>
        <v>761.91009304207114</v>
      </c>
      <c r="L39" s="53">
        <f t="shared" si="32"/>
        <v>22.857302791262136</v>
      </c>
      <c r="M39" s="55">
        <f t="shared" si="33"/>
        <v>784.76739583333335</v>
      </c>
      <c r="N39" s="53">
        <f t="shared" si="34"/>
        <v>950.29126213592235</v>
      </c>
      <c r="O39" s="53">
        <f t="shared" si="35"/>
        <v>28.508737864077666</v>
      </c>
      <c r="P39" s="51">
        <f t="shared" si="36"/>
        <v>978.8</v>
      </c>
      <c r="Q39" s="5"/>
      <c r="R39" s="3">
        <f t="shared" si="37"/>
        <v>355</v>
      </c>
      <c r="S39" s="3">
        <f t="shared" si="38"/>
        <v>601</v>
      </c>
      <c r="T39" s="3">
        <f t="shared" si="39"/>
        <v>800</v>
      </c>
      <c r="U39" s="3">
        <f t="shared" si="40"/>
        <v>998.5</v>
      </c>
      <c r="V39" s="3">
        <f t="shared" si="41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2"/>
        <v>113.89583333333333</v>
      </c>
      <c r="C40" s="50">
        <f t="shared" si="23"/>
        <v>3.4168749999999997</v>
      </c>
      <c r="D40" s="51">
        <f t="shared" si="24"/>
        <v>117.31270833333332</v>
      </c>
      <c r="E40" s="54">
        <f t="shared" si="25"/>
        <v>187.9664644012945</v>
      </c>
      <c r="F40" s="54">
        <f t="shared" si="26"/>
        <v>5.6389939320388347</v>
      </c>
      <c r="G40" s="51">
        <f t="shared" si="27"/>
        <v>193.60545833333333</v>
      </c>
      <c r="H40" s="50">
        <f t="shared" si="28"/>
        <v>313.89428263214666</v>
      </c>
      <c r="I40" s="50">
        <f t="shared" si="29"/>
        <v>9.4168284789643995</v>
      </c>
      <c r="J40" s="51">
        <f t="shared" si="30"/>
        <v>323.31111111111107</v>
      </c>
      <c r="K40" s="53">
        <f t="shared" si="31"/>
        <v>415.5554055420713</v>
      </c>
      <c r="L40" s="53">
        <f t="shared" si="32"/>
        <v>12.466662166262138</v>
      </c>
      <c r="M40" s="55">
        <f t="shared" si="33"/>
        <v>428.0220677083334</v>
      </c>
      <c r="N40" s="53">
        <f t="shared" si="34"/>
        <v>518.29126213592224</v>
      </c>
      <c r="O40" s="53">
        <f t="shared" si="35"/>
        <v>15.548737864077667</v>
      </c>
      <c r="P40" s="51">
        <f t="shared" si="36"/>
        <v>533.83999999999992</v>
      </c>
      <c r="Q40" s="5"/>
      <c r="R40" s="3">
        <f t="shared" si="37"/>
        <v>195.25</v>
      </c>
      <c r="S40" s="3">
        <f t="shared" si="38"/>
        <v>330.55</v>
      </c>
      <c r="T40" s="3">
        <f t="shared" si="39"/>
        <v>440</v>
      </c>
      <c r="U40" s="3">
        <f t="shared" si="40"/>
        <v>549.17500000000007</v>
      </c>
      <c r="V40" s="3">
        <f t="shared" si="41"/>
        <v>660</v>
      </c>
      <c r="W40" s="27">
        <v>550</v>
      </c>
    </row>
    <row r="41" spans="1:23" x14ac:dyDescent="0.3">
      <c r="A41" s="47" t="s">
        <v>71</v>
      </c>
      <c r="B41" s="50">
        <f t="shared" si="22"/>
        <v>113.89583333333333</v>
      </c>
      <c r="C41" s="50">
        <f t="shared" si="23"/>
        <v>3.4168749999999997</v>
      </c>
      <c r="D41" s="51">
        <f t="shared" si="24"/>
        <v>117.31270833333332</v>
      </c>
      <c r="E41" s="54">
        <f t="shared" si="25"/>
        <v>187.9664644012945</v>
      </c>
      <c r="F41" s="54">
        <f t="shared" si="26"/>
        <v>5.6389939320388347</v>
      </c>
      <c r="G41" s="51">
        <f t="shared" si="27"/>
        <v>193.60545833333333</v>
      </c>
      <c r="H41" s="50">
        <f t="shared" si="28"/>
        <v>313.89428263214666</v>
      </c>
      <c r="I41" s="50">
        <f t="shared" si="29"/>
        <v>9.4168284789643995</v>
      </c>
      <c r="J41" s="51">
        <f t="shared" si="30"/>
        <v>323.31111111111107</v>
      </c>
      <c r="K41" s="53">
        <f t="shared" si="31"/>
        <v>415.5554055420713</v>
      </c>
      <c r="L41" s="53">
        <f t="shared" si="32"/>
        <v>12.466662166262138</v>
      </c>
      <c r="M41" s="55">
        <f t="shared" si="33"/>
        <v>428.0220677083334</v>
      </c>
      <c r="N41" s="53">
        <f t="shared" si="34"/>
        <v>518.29126213592224</v>
      </c>
      <c r="O41" s="53">
        <f t="shared" si="35"/>
        <v>15.548737864077667</v>
      </c>
      <c r="P41" s="51">
        <f t="shared" si="36"/>
        <v>533.83999999999992</v>
      </c>
      <c r="Q41" s="5"/>
      <c r="R41" s="3">
        <f t="shared" si="37"/>
        <v>195.25</v>
      </c>
      <c r="S41" s="3">
        <f t="shared" si="38"/>
        <v>330.55</v>
      </c>
      <c r="T41" s="3">
        <f t="shared" si="39"/>
        <v>440</v>
      </c>
      <c r="U41" s="3">
        <f t="shared" si="40"/>
        <v>549.17500000000007</v>
      </c>
      <c r="V41" s="3">
        <f t="shared" si="41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2"/>
        <v>113.89583333333333</v>
      </c>
      <c r="C42" s="50">
        <f t="shared" si="23"/>
        <v>3.4168749999999997</v>
      </c>
      <c r="D42" s="51">
        <f t="shared" si="24"/>
        <v>117.31270833333332</v>
      </c>
      <c r="E42" s="54">
        <f t="shared" si="25"/>
        <v>187.9664644012945</v>
      </c>
      <c r="F42" s="54">
        <f t="shared" si="26"/>
        <v>5.6389939320388347</v>
      </c>
      <c r="G42" s="51">
        <f t="shared" si="27"/>
        <v>193.60545833333333</v>
      </c>
      <c r="H42" s="50">
        <f t="shared" si="28"/>
        <v>313.89428263214666</v>
      </c>
      <c r="I42" s="50">
        <f t="shared" si="29"/>
        <v>9.4168284789643995</v>
      </c>
      <c r="J42" s="51">
        <f t="shared" si="30"/>
        <v>323.31111111111107</v>
      </c>
      <c r="K42" s="53">
        <f t="shared" si="31"/>
        <v>415.5554055420713</v>
      </c>
      <c r="L42" s="53">
        <f t="shared" si="32"/>
        <v>12.466662166262138</v>
      </c>
      <c r="M42" s="55">
        <f t="shared" si="33"/>
        <v>428.0220677083334</v>
      </c>
      <c r="N42" s="53">
        <f t="shared" si="34"/>
        <v>518.29126213592224</v>
      </c>
      <c r="O42" s="53">
        <f t="shared" si="35"/>
        <v>15.548737864077667</v>
      </c>
      <c r="P42" s="51">
        <f t="shared" si="36"/>
        <v>533.83999999999992</v>
      </c>
      <c r="Q42" s="5"/>
      <c r="R42" s="3">
        <f t="shared" si="37"/>
        <v>195.25</v>
      </c>
      <c r="S42" s="3">
        <f t="shared" si="38"/>
        <v>330.55</v>
      </c>
      <c r="T42" s="3">
        <f t="shared" si="39"/>
        <v>440</v>
      </c>
      <c r="U42" s="3">
        <f t="shared" si="40"/>
        <v>549.17500000000007</v>
      </c>
      <c r="V42" s="3">
        <f t="shared" si="41"/>
        <v>660</v>
      </c>
      <c r="W42" s="27">
        <v>550</v>
      </c>
    </row>
    <row r="43" spans="1:23" x14ac:dyDescent="0.3">
      <c r="A43" s="47" t="s">
        <v>73</v>
      </c>
      <c r="B43" s="50">
        <f t="shared" si="22"/>
        <v>124.25</v>
      </c>
      <c r="C43" s="50">
        <f t="shared" si="23"/>
        <v>3.7275</v>
      </c>
      <c r="D43" s="51">
        <f t="shared" si="24"/>
        <v>127.97750000000001</v>
      </c>
      <c r="E43" s="54">
        <f t="shared" si="25"/>
        <v>205.49563106796111</v>
      </c>
      <c r="F43" s="54">
        <f t="shared" si="26"/>
        <v>6.1648689320388339</v>
      </c>
      <c r="G43" s="51">
        <f t="shared" si="27"/>
        <v>211.66049999999996</v>
      </c>
      <c r="H43" s="50">
        <f t="shared" si="28"/>
        <v>342.78317152103557</v>
      </c>
      <c r="I43" s="50">
        <f t="shared" si="29"/>
        <v>10.283495145631068</v>
      </c>
      <c r="J43" s="51">
        <f t="shared" si="30"/>
        <v>353.06666666666666</v>
      </c>
      <c r="K43" s="53">
        <f t="shared" si="31"/>
        <v>454.03925970873786</v>
      </c>
      <c r="L43" s="53">
        <f t="shared" si="32"/>
        <v>13.621177791262136</v>
      </c>
      <c r="M43" s="55">
        <f t="shared" si="33"/>
        <v>467.6604375</v>
      </c>
      <c r="N43" s="53">
        <f t="shared" si="34"/>
        <v>566.29126213592235</v>
      </c>
      <c r="O43" s="53">
        <f t="shared" si="35"/>
        <v>16.98873786407767</v>
      </c>
      <c r="P43" s="51">
        <f t="shared" si="36"/>
        <v>583.28000000000009</v>
      </c>
      <c r="Q43" s="5"/>
      <c r="R43" s="3">
        <f t="shared" si="37"/>
        <v>213</v>
      </c>
      <c r="S43" s="3">
        <f t="shared" si="38"/>
        <v>360.59999999999997</v>
      </c>
      <c r="T43" s="3">
        <f t="shared" si="39"/>
        <v>480</v>
      </c>
      <c r="U43" s="3">
        <f t="shared" si="40"/>
        <v>599.1</v>
      </c>
      <c r="V43" s="3">
        <f t="shared" si="41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2"/>
        <v>82.833333333333329</v>
      </c>
      <c r="C44" s="50">
        <f t="shared" si="23"/>
        <v>2.4849999999999999</v>
      </c>
      <c r="D44" s="51">
        <f t="shared" si="24"/>
        <v>85.318333333333328</v>
      </c>
      <c r="E44" s="54">
        <f t="shared" si="25"/>
        <v>135.37896440129447</v>
      </c>
      <c r="F44" s="54">
        <f t="shared" si="26"/>
        <v>4.0613689320388344</v>
      </c>
      <c r="G44" s="51">
        <f t="shared" si="27"/>
        <v>139.44033333333331</v>
      </c>
      <c r="H44" s="50">
        <f t="shared" si="28"/>
        <v>227.22761596548006</v>
      </c>
      <c r="I44" s="50">
        <f t="shared" si="29"/>
        <v>6.8168284789644016</v>
      </c>
      <c r="J44" s="51">
        <f t="shared" si="30"/>
        <v>234.04444444444445</v>
      </c>
      <c r="K44" s="53">
        <f t="shared" si="31"/>
        <v>300.10384304207122</v>
      </c>
      <c r="L44" s="53">
        <f t="shared" si="32"/>
        <v>9.0031152912621373</v>
      </c>
      <c r="M44" s="55">
        <f t="shared" si="33"/>
        <v>309.10695833333335</v>
      </c>
      <c r="N44" s="53">
        <f t="shared" si="34"/>
        <v>374.29126213592224</v>
      </c>
      <c r="O44" s="53">
        <f t="shared" si="35"/>
        <v>11.228737864077667</v>
      </c>
      <c r="P44" s="51">
        <f t="shared" si="36"/>
        <v>385.51999999999992</v>
      </c>
      <c r="Q44" s="5"/>
      <c r="R44" s="3">
        <f t="shared" si="37"/>
        <v>142</v>
      </c>
      <c r="S44" s="3">
        <f t="shared" si="38"/>
        <v>240.39999999999998</v>
      </c>
      <c r="T44" s="3">
        <f t="shared" si="39"/>
        <v>320</v>
      </c>
      <c r="U44" s="3">
        <f t="shared" si="40"/>
        <v>399.40000000000003</v>
      </c>
      <c r="V44" s="3">
        <f t="shared" si="41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2"/>
        <v>62.125</v>
      </c>
      <c r="C45" s="50">
        <f t="shared" si="23"/>
        <v>1.86375</v>
      </c>
      <c r="D45" s="51">
        <f t="shared" si="24"/>
        <v>63.988750000000003</v>
      </c>
      <c r="E45" s="54">
        <f t="shared" si="25"/>
        <v>100.32063106796114</v>
      </c>
      <c r="F45" s="54">
        <f t="shared" si="26"/>
        <v>3.0096189320388342</v>
      </c>
      <c r="G45" s="51">
        <f t="shared" si="27"/>
        <v>103.33024999999998</v>
      </c>
      <c r="H45" s="50">
        <f t="shared" si="28"/>
        <v>169.44983818770226</v>
      </c>
      <c r="I45" s="50">
        <f t="shared" si="29"/>
        <v>5.0834951456310682</v>
      </c>
      <c r="J45" s="51">
        <f t="shared" si="30"/>
        <v>174.53333333333333</v>
      </c>
      <c r="K45" s="53">
        <f t="shared" si="31"/>
        <v>223.13613470873784</v>
      </c>
      <c r="L45" s="53">
        <f t="shared" si="32"/>
        <v>6.6940840412621361</v>
      </c>
      <c r="M45" s="55">
        <f t="shared" si="33"/>
        <v>229.83021875</v>
      </c>
      <c r="N45" s="53">
        <f t="shared" si="34"/>
        <v>278.29126213592235</v>
      </c>
      <c r="O45" s="53">
        <f t="shared" si="35"/>
        <v>8.3487378640776715</v>
      </c>
      <c r="P45" s="51">
        <f t="shared" si="36"/>
        <v>286.64000000000004</v>
      </c>
      <c r="Q45" s="5"/>
      <c r="R45" s="3">
        <f t="shared" si="37"/>
        <v>106.5</v>
      </c>
      <c r="S45" s="3">
        <f t="shared" si="38"/>
        <v>180.29999999999998</v>
      </c>
      <c r="T45" s="3">
        <f t="shared" si="39"/>
        <v>240</v>
      </c>
      <c r="U45" s="3">
        <f t="shared" si="40"/>
        <v>299.55</v>
      </c>
      <c r="V45" s="3">
        <f t="shared" si="41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2"/>
        <v>46.593749999999993</v>
      </c>
      <c r="C46" s="50">
        <f t="shared" si="23"/>
        <v>1.3978124999999999</v>
      </c>
      <c r="D46" s="51">
        <f t="shared" si="24"/>
        <v>47.991562499999993</v>
      </c>
      <c r="E46" s="54">
        <f t="shared" si="25"/>
        <v>74.02688106796117</v>
      </c>
      <c r="F46" s="54">
        <f t="shared" si="26"/>
        <v>2.220806432038835</v>
      </c>
      <c r="G46" s="51">
        <f t="shared" si="27"/>
        <v>76.247687499999998</v>
      </c>
      <c r="H46" s="50">
        <f t="shared" si="28"/>
        <v>126.11650485436893</v>
      </c>
      <c r="I46" s="50">
        <f t="shared" si="29"/>
        <v>3.7834951456310684</v>
      </c>
      <c r="J46" s="51">
        <f t="shared" si="30"/>
        <v>129.9</v>
      </c>
      <c r="K46" s="53">
        <f t="shared" si="31"/>
        <v>165.41035345873792</v>
      </c>
      <c r="L46" s="53">
        <f t="shared" si="32"/>
        <v>4.9623106037621376</v>
      </c>
      <c r="M46" s="55">
        <f t="shared" si="33"/>
        <v>170.37266406250004</v>
      </c>
      <c r="N46" s="53">
        <f t="shared" si="34"/>
        <v>206.29126213592232</v>
      </c>
      <c r="O46" s="53">
        <f t="shared" si="35"/>
        <v>6.1887378640776705</v>
      </c>
      <c r="P46" s="51">
        <f t="shared" si="36"/>
        <v>212.48000000000002</v>
      </c>
      <c r="Q46" s="5"/>
      <c r="R46" s="3">
        <f t="shared" si="37"/>
        <v>79.875</v>
      </c>
      <c r="S46" s="3">
        <f t="shared" si="38"/>
        <v>135.22499999999999</v>
      </c>
      <c r="T46" s="3">
        <f t="shared" si="39"/>
        <v>180</v>
      </c>
      <c r="U46" s="3">
        <f t="shared" si="40"/>
        <v>224.66250000000002</v>
      </c>
      <c r="V46" s="3">
        <f t="shared" si="41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2"/>
        <v>155.31250000000003</v>
      </c>
      <c r="C47" s="50">
        <f t="shared" si="23"/>
        <v>4.6593750000000007</v>
      </c>
      <c r="D47" s="51">
        <f t="shared" si="24"/>
        <v>159.97187500000001</v>
      </c>
      <c r="E47" s="54">
        <f t="shared" si="25"/>
        <v>258.08313106796118</v>
      </c>
      <c r="F47" s="54">
        <f t="shared" si="26"/>
        <v>7.742493932038836</v>
      </c>
      <c r="G47" s="51">
        <f t="shared" si="27"/>
        <v>265.825625</v>
      </c>
      <c r="H47" s="50">
        <f t="shared" si="28"/>
        <v>429.4498381877022</v>
      </c>
      <c r="I47" s="50">
        <f t="shared" si="29"/>
        <v>12.883495145631068</v>
      </c>
      <c r="J47" s="51">
        <f t="shared" si="30"/>
        <v>442.33333333333331</v>
      </c>
      <c r="K47" s="53">
        <f t="shared" si="31"/>
        <v>569.49082220873788</v>
      </c>
      <c r="L47" s="53">
        <f t="shared" si="32"/>
        <v>17.084724666262137</v>
      </c>
      <c r="M47" s="55">
        <f t="shared" si="33"/>
        <v>586.57554687499999</v>
      </c>
      <c r="N47" s="53">
        <f t="shared" si="34"/>
        <v>710.29126213592235</v>
      </c>
      <c r="O47" s="53">
        <f t="shared" si="35"/>
        <v>21.308737864077671</v>
      </c>
      <c r="P47" s="51">
        <f t="shared" si="36"/>
        <v>731.6</v>
      </c>
      <c r="Q47" s="5"/>
      <c r="R47" s="3">
        <f t="shared" si="37"/>
        <v>266.25</v>
      </c>
      <c r="S47" s="3">
        <f t="shared" si="38"/>
        <v>450.75</v>
      </c>
      <c r="T47" s="3">
        <f t="shared" si="39"/>
        <v>600</v>
      </c>
      <c r="U47" s="3">
        <f t="shared" si="40"/>
        <v>748.875</v>
      </c>
      <c r="V47" s="3">
        <f t="shared" si="41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2"/>
        <v>165.66666666666666</v>
      </c>
      <c r="C48" s="50">
        <f t="shared" si="23"/>
        <v>4.97</v>
      </c>
      <c r="D48" s="51">
        <f t="shared" si="24"/>
        <v>170.63666666666666</v>
      </c>
      <c r="E48" s="54">
        <f t="shared" si="25"/>
        <v>275.61229773462776</v>
      </c>
      <c r="F48" s="54">
        <f t="shared" si="26"/>
        <v>8.2683689320388325</v>
      </c>
      <c r="G48" s="51">
        <f t="shared" si="27"/>
        <v>283.88066666666663</v>
      </c>
      <c r="H48" s="50">
        <f t="shared" si="28"/>
        <v>458.33872707659117</v>
      </c>
      <c r="I48" s="50">
        <f t="shared" si="29"/>
        <v>13.750161812297735</v>
      </c>
      <c r="J48" s="51">
        <f t="shared" si="30"/>
        <v>472.0888888888889</v>
      </c>
      <c r="K48" s="53">
        <f t="shared" si="31"/>
        <v>607.97467637540456</v>
      </c>
      <c r="L48" s="53">
        <f t="shared" si="32"/>
        <v>18.239240291262139</v>
      </c>
      <c r="M48" s="55">
        <f t="shared" si="33"/>
        <v>626.21391666666671</v>
      </c>
      <c r="N48" s="53">
        <f t="shared" si="34"/>
        <v>758.29126213592224</v>
      </c>
      <c r="O48" s="53">
        <f t="shared" si="35"/>
        <v>22.748737864077665</v>
      </c>
      <c r="P48" s="51">
        <f t="shared" si="36"/>
        <v>781.03999999999985</v>
      </c>
      <c r="R48" s="3">
        <f t="shared" si="37"/>
        <v>284</v>
      </c>
      <c r="S48" s="3">
        <f t="shared" si="38"/>
        <v>480.79999999999995</v>
      </c>
      <c r="T48" s="3">
        <f t="shared" si="39"/>
        <v>640</v>
      </c>
      <c r="U48" s="3">
        <f t="shared" si="40"/>
        <v>798.80000000000007</v>
      </c>
      <c r="V48" s="3">
        <f t="shared" si="41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2"/>
        <v>84.904166666666654</v>
      </c>
      <c r="C49" s="50">
        <f t="shared" si="23"/>
        <v>2.5471249999999994</v>
      </c>
      <c r="D49" s="51">
        <f t="shared" si="24"/>
        <v>87.451291666666648</v>
      </c>
      <c r="E49" s="54">
        <f t="shared" si="25"/>
        <v>138.88479773462782</v>
      </c>
      <c r="F49" s="54">
        <f t="shared" si="26"/>
        <v>4.1665439320388353</v>
      </c>
      <c r="G49" s="51">
        <f t="shared" si="27"/>
        <v>143.05134166666667</v>
      </c>
      <c r="H49" s="50">
        <f t="shared" si="28"/>
        <v>233.00539374325786</v>
      </c>
      <c r="I49" s="50">
        <f t="shared" si="29"/>
        <v>6.9901618122977345</v>
      </c>
      <c r="J49" s="51">
        <f t="shared" si="30"/>
        <v>239.99555555555557</v>
      </c>
      <c r="K49" s="53">
        <f t="shared" si="31"/>
        <v>307.80061387540457</v>
      </c>
      <c r="L49" s="53">
        <f t="shared" si="32"/>
        <v>9.2340184162621366</v>
      </c>
      <c r="M49" s="55">
        <f t="shared" si="33"/>
        <v>317.0346322916667</v>
      </c>
      <c r="N49" s="53">
        <f t="shared" si="34"/>
        <v>383.89126213592237</v>
      </c>
      <c r="O49" s="53">
        <f t="shared" si="35"/>
        <v>11.516737864077671</v>
      </c>
      <c r="P49" s="51">
        <f t="shared" si="36"/>
        <v>395.40800000000002</v>
      </c>
      <c r="R49" s="3">
        <f t="shared" si="37"/>
        <v>145.54999999999998</v>
      </c>
      <c r="S49" s="3">
        <f t="shared" si="38"/>
        <v>246.41</v>
      </c>
      <c r="T49" s="3">
        <f t="shared" si="39"/>
        <v>328</v>
      </c>
      <c r="U49" s="3">
        <f t="shared" si="40"/>
        <v>409.38500000000005</v>
      </c>
      <c r="V49" s="3">
        <f t="shared" si="41"/>
        <v>492</v>
      </c>
      <c r="W49" s="27">
        <v>410</v>
      </c>
    </row>
    <row r="50" spans="1:23" x14ac:dyDescent="0.3">
      <c r="A50" s="47" t="s">
        <v>75</v>
      </c>
      <c r="B50" s="50">
        <f t="shared" si="22"/>
        <v>84.904166666666654</v>
      </c>
      <c r="C50" s="50">
        <f t="shared" si="23"/>
        <v>2.5471249999999994</v>
      </c>
      <c r="D50" s="51">
        <f t="shared" si="24"/>
        <v>87.451291666666648</v>
      </c>
      <c r="E50" s="54">
        <f t="shared" si="25"/>
        <v>138.88479773462782</v>
      </c>
      <c r="F50" s="54">
        <f t="shared" si="26"/>
        <v>4.1665439320388353</v>
      </c>
      <c r="G50" s="51">
        <f t="shared" si="27"/>
        <v>143.05134166666667</v>
      </c>
      <c r="H50" s="50">
        <f t="shared" si="28"/>
        <v>233.00539374325786</v>
      </c>
      <c r="I50" s="50">
        <f t="shared" si="29"/>
        <v>6.9901618122977345</v>
      </c>
      <c r="J50" s="51">
        <f t="shared" si="30"/>
        <v>239.99555555555557</v>
      </c>
      <c r="K50" s="53">
        <f t="shared" si="31"/>
        <v>307.80061387540457</v>
      </c>
      <c r="L50" s="53">
        <f t="shared" si="32"/>
        <v>9.2340184162621366</v>
      </c>
      <c r="M50" s="55">
        <f t="shared" si="33"/>
        <v>317.0346322916667</v>
      </c>
      <c r="N50" s="53">
        <f t="shared" si="34"/>
        <v>383.89126213592237</v>
      </c>
      <c r="O50" s="53">
        <f t="shared" si="35"/>
        <v>11.516737864077671</v>
      </c>
      <c r="P50" s="51">
        <f t="shared" si="36"/>
        <v>395.40800000000002</v>
      </c>
      <c r="R50" s="3">
        <f t="shared" si="37"/>
        <v>145.54999999999998</v>
      </c>
      <c r="S50" s="3">
        <f t="shared" si="38"/>
        <v>246.41</v>
      </c>
      <c r="T50" s="3">
        <f t="shared" si="39"/>
        <v>328</v>
      </c>
      <c r="U50" s="3">
        <f t="shared" si="40"/>
        <v>409.38500000000005</v>
      </c>
      <c r="V50" s="3">
        <f t="shared" si="41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2"/>
        <v>93.187499999999986</v>
      </c>
      <c r="C51" s="50">
        <f t="shared" si="23"/>
        <v>2.7956249999999998</v>
      </c>
      <c r="D51" s="51">
        <f t="shared" si="24"/>
        <v>95.983124999999987</v>
      </c>
      <c r="E51" s="54">
        <f t="shared" si="25"/>
        <v>152.90813106796116</v>
      </c>
      <c r="F51" s="54">
        <f t="shared" si="26"/>
        <v>4.5872439320388354</v>
      </c>
      <c r="G51" s="51">
        <f t="shared" si="27"/>
        <v>157.495375</v>
      </c>
      <c r="H51" s="50">
        <f t="shared" si="28"/>
        <v>256.11650485436894</v>
      </c>
      <c r="I51" s="50">
        <f t="shared" si="29"/>
        <v>7.6834951456310687</v>
      </c>
      <c r="J51" s="51">
        <f t="shared" si="30"/>
        <v>263.8</v>
      </c>
      <c r="K51" s="53">
        <f t="shared" si="31"/>
        <v>338.58769720873795</v>
      </c>
      <c r="L51" s="53">
        <f t="shared" si="32"/>
        <v>10.157630916262139</v>
      </c>
      <c r="M51" s="55">
        <f t="shared" si="33"/>
        <v>348.74532812500007</v>
      </c>
      <c r="N51" s="53">
        <f t="shared" si="34"/>
        <v>422.29126213592235</v>
      </c>
      <c r="O51" s="53">
        <f t="shared" si="35"/>
        <v>12.668737864077672</v>
      </c>
      <c r="P51" s="51">
        <f t="shared" si="36"/>
        <v>434.96000000000004</v>
      </c>
      <c r="R51" s="3">
        <f t="shared" si="37"/>
        <v>159.75</v>
      </c>
      <c r="S51" s="3">
        <f t="shared" si="38"/>
        <v>270.45</v>
      </c>
      <c r="T51" s="3">
        <f t="shared" si="39"/>
        <v>360</v>
      </c>
      <c r="U51" s="3">
        <f t="shared" si="40"/>
        <v>449.32500000000005</v>
      </c>
      <c r="V51" s="3">
        <f t="shared" si="41"/>
        <v>540</v>
      </c>
      <c r="W51" s="27">
        <v>450</v>
      </c>
    </row>
    <row r="52" spans="1:23" x14ac:dyDescent="0.3">
      <c r="A52" s="47" t="s">
        <v>57</v>
      </c>
      <c r="B52" s="50">
        <f t="shared" si="22"/>
        <v>103.54166666666666</v>
      </c>
      <c r="C52" s="50">
        <f t="shared" si="23"/>
        <v>3.1062499999999997</v>
      </c>
      <c r="D52" s="51">
        <f t="shared" si="24"/>
        <v>106.64791666666666</v>
      </c>
      <c r="E52" s="54">
        <f t="shared" si="25"/>
        <v>170.43729773462783</v>
      </c>
      <c r="F52" s="54">
        <f t="shared" si="26"/>
        <v>5.1131189320388346</v>
      </c>
      <c r="G52" s="51">
        <f t="shared" si="27"/>
        <v>175.55041666666668</v>
      </c>
      <c r="H52" s="50">
        <f t="shared" si="28"/>
        <v>285.0053937432578</v>
      </c>
      <c r="I52" s="50">
        <f t="shared" si="29"/>
        <v>8.5501618122977341</v>
      </c>
      <c r="J52" s="51">
        <f t="shared" si="30"/>
        <v>293.55555555555554</v>
      </c>
      <c r="K52" s="53">
        <f t="shared" si="31"/>
        <v>377.07155137540451</v>
      </c>
      <c r="L52" s="53">
        <f t="shared" si="32"/>
        <v>11.312146541262136</v>
      </c>
      <c r="M52" s="55">
        <f t="shared" si="33"/>
        <v>388.38369791666668</v>
      </c>
      <c r="N52" s="53">
        <f t="shared" si="34"/>
        <v>470.29126213592235</v>
      </c>
      <c r="O52" s="53">
        <f t="shared" si="35"/>
        <v>14.108737864077668</v>
      </c>
      <c r="P52" s="51">
        <f t="shared" si="36"/>
        <v>484.4</v>
      </c>
      <c r="R52" s="3">
        <f t="shared" si="37"/>
        <v>177.5</v>
      </c>
      <c r="S52" s="3">
        <f t="shared" si="38"/>
        <v>300.5</v>
      </c>
      <c r="T52" s="3">
        <f t="shared" si="39"/>
        <v>400</v>
      </c>
      <c r="U52" s="3">
        <f t="shared" si="40"/>
        <v>499.25</v>
      </c>
      <c r="V52" s="3">
        <f t="shared" si="41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2"/>
        <v>165.66666666666666</v>
      </c>
      <c r="C53" s="50">
        <f t="shared" si="23"/>
        <v>4.97</v>
      </c>
      <c r="D53" s="51">
        <f t="shared" si="24"/>
        <v>170.63666666666666</v>
      </c>
      <c r="E53" s="54">
        <f t="shared" si="25"/>
        <v>275.61229773462776</v>
      </c>
      <c r="F53" s="54">
        <f t="shared" si="26"/>
        <v>8.2683689320388325</v>
      </c>
      <c r="G53" s="51">
        <f t="shared" si="27"/>
        <v>283.88066666666663</v>
      </c>
      <c r="H53" s="50">
        <f t="shared" si="28"/>
        <v>458.33872707659117</v>
      </c>
      <c r="I53" s="50">
        <f t="shared" si="29"/>
        <v>13.750161812297735</v>
      </c>
      <c r="J53" s="51">
        <f t="shared" si="30"/>
        <v>472.0888888888889</v>
      </c>
      <c r="K53" s="53">
        <f t="shared" si="31"/>
        <v>607.97467637540456</v>
      </c>
      <c r="L53" s="53">
        <f t="shared" si="32"/>
        <v>18.239240291262139</v>
      </c>
      <c r="M53" s="55">
        <f t="shared" si="33"/>
        <v>626.21391666666671</v>
      </c>
      <c r="N53" s="53">
        <f t="shared" si="34"/>
        <v>758.29126213592224</v>
      </c>
      <c r="O53" s="53">
        <f t="shared" si="35"/>
        <v>22.748737864077665</v>
      </c>
      <c r="P53" s="51">
        <f t="shared" si="36"/>
        <v>781.03999999999985</v>
      </c>
      <c r="R53" s="3">
        <f t="shared" si="37"/>
        <v>284</v>
      </c>
      <c r="S53" s="3">
        <f t="shared" si="38"/>
        <v>480.79999999999995</v>
      </c>
      <c r="T53" s="3">
        <f t="shared" si="39"/>
        <v>640</v>
      </c>
      <c r="U53" s="3">
        <f t="shared" si="40"/>
        <v>798.80000000000007</v>
      </c>
      <c r="V53" s="3">
        <f t="shared" si="41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Advantage</cp:lastModifiedBy>
  <cp:lastPrinted>2021-06-19T10:08:33Z</cp:lastPrinted>
  <dcterms:created xsi:type="dcterms:W3CDTF">2009-03-19T07:56:02Z</dcterms:created>
  <dcterms:modified xsi:type="dcterms:W3CDTF">2021-06-21T19:13:05Z</dcterms:modified>
</cp:coreProperties>
</file>